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S:\Archive\ClimateAction\Budget and Division Workplan\CAP Related Budget FY19\"/>
    </mc:Choice>
  </mc:AlternateContent>
  <bookViews>
    <workbookView xWindow="0" yWindow="0" windowWidth="23040" windowHeight="8250" tabRatio="607"/>
  </bookViews>
  <sheets>
    <sheet name="Summary" sheetId="6" r:id="rId1"/>
    <sheet name="Budget Data" sheetId="5" r:id="rId2"/>
  </sheets>
  <definedNames>
    <definedName name="_xlnm.Print_Area" localSheetId="0">Summary!$A$3:$L$48</definedName>
  </definedNames>
  <calcPr calcId="171027"/>
  <pivotCaches>
    <pivotCache cacheId="1" r:id="rId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0" i="5" l="1"/>
  <c r="H84" i="5" s="1"/>
  <c r="H54" i="5" l="1"/>
  <c r="H55" i="5"/>
  <c r="H56" i="5"/>
  <c r="H57" i="5"/>
  <c r="H58" i="5"/>
  <c r="H59" i="5"/>
  <c r="H60" i="5"/>
  <c r="H61" i="5"/>
  <c r="H62" i="5"/>
  <c r="H63" i="5"/>
  <c r="H64" i="5"/>
  <c r="H65" i="5"/>
  <c r="H66" i="5"/>
  <c r="H67" i="5"/>
  <c r="H68" i="5"/>
  <c r="H69" i="5"/>
  <c r="H70" i="5"/>
  <c r="H72" i="5"/>
  <c r="H73" i="5"/>
  <c r="H74" i="5"/>
  <c r="H75" i="5"/>
  <c r="H76" i="5"/>
  <c r="H53" i="5"/>
  <c r="H83" i="5" l="1"/>
  <c r="H85" i="5" s="1"/>
</calcChain>
</file>

<file path=xl/sharedStrings.xml><?xml version="1.0" encoding="utf-8"?>
<sst xmlns="http://schemas.openxmlformats.org/spreadsheetml/2006/main" count="445" uniqueCount="118">
  <si>
    <t>Form ID</t>
  </si>
  <si>
    <t>Total Expenditures</t>
  </si>
  <si>
    <t>Total Revenue</t>
  </si>
  <si>
    <t>Program ManagerThe adjustment includes the addition of 1.00 FTE position and total expenditures of $143,159 in the Transportation and Storm Water Department to support the Bike Share Program, Vision Zero Program, Climate Action Plan, Downtown Mobility Plan, and Capital Improvement Projects, offset by the reduction of 1.00 Assistant Engineer Civil position. This position will ensure the Department will efficiently meet each program's objectives.</t>
  </si>
  <si>
    <t>Planning</t>
  </si>
  <si>
    <t>Mixed Income Housing Density ProgramAddition of $250,000 in one-time non-personnel expenditures for contractual services for the Mixed Income Housing Density Program's environmental review and CEQA document preparation.  It is anticipated that additional funding would be needed for the preparation of an environmental impact report. The proposed Mixed Income/Workforce Housing Density Program is designed to promote the development of housing for first-time homebuyers. The final deliverable would be Council adoption of revisions to the Land Development Code. </t>
  </si>
  <si>
    <t>Environmental Services</t>
  </si>
  <si>
    <t>Economic Development</t>
  </si>
  <si>
    <t>Public Utilities</t>
  </si>
  <si>
    <t>Brush ManagementThis adjustment includes the addition of total non-personnel expenditures of $72,847 in the Parks and Recreation Department to support the contractual increase in brush management services.</t>
  </si>
  <si>
    <t>Addition of Grounds Maintenance Worker IIThis adjustment includes the addition of 0.50 Grounds Maintenance Worker II and total associated non-personnel expenditures of $11,736 in the Parks and Recreation Department to support the maintenance and operations of the new Hawk Pocket Park joint-use park.</t>
  </si>
  <si>
    <t>Mandatory General Benefit ContributionThis adjustment includes the addition of total expenditures of $19,906 in the Parks and Recreation Department associated with an increase in the State-mandated funding for the general benefit contribution for City parks maintained by Maintenance Assessment Districts.</t>
  </si>
  <si>
    <t>Addition of Grounds Maintenance Worker IIThis adjustment includes the addition of 0.50 Grounds Maintenance Worker II and total associated ongoing non-personnel expenditures of $32,149 and one-time non-personnel expenditures of $11,340 in the Parks and Recreation Department to support the maintenance and operations of the new Holmes Elementary joint-use park.</t>
  </si>
  <si>
    <t>Addition of Grounds Maintenance Worker IIThis adjustment includes the addition of 0.50 Grounds Maintenance Worker II and total associated ongoing non-personnel expenditures of $21,811 and one-time non-personnel expenditures of $6,678 in the Parks and Recreation Department to support the maintenance and operations of the new Linda Vista Elementary joint-use park.</t>
  </si>
  <si>
    <t>Addition of Grounds Maintenance Worker IIThis adjustment includes the addition of 0.50 Grounds Maintenance Worker II and total associated ongoing non-personnel expenditures of $28,628 and one-time non-personnel expenditures of $9,752 in the Parks and Recreation Department to support the maintenance and operations of the new Marvin Elementary School joint-use park.</t>
  </si>
  <si>
    <t>Addition of Grounds Maintenance Worker IIThis adjustment includes the addition of 0.50 Grounds Maintenance Worker II and total associated ongoing non-personnel expenditures of $47,644 and one-time non-personnel expenditures of $17,640 in the Parks and Recreation Department to support the maintenance and operations of the new Pacific Trails Middle School joint-use park.</t>
  </si>
  <si>
    <t>Addition of Grounds Maintenance Worker IIThis adjustment includes the addition of 1.00 Grounds Maintenance Worker II and total associated ongoing non-personnel expenditures of $57,962 and one-time non-personnel expenditures of $34,214 in the Parks and Recreation Department to support the maintenance and operations of the Torrey Meadows Neighborhood Park.</t>
  </si>
  <si>
    <t>Addition of Grounds Maintenance Worker IIThis adjustment includes the addition of 0.50 Grounds Maintenance Worker II and total associated ongoing non-personnel expenditures of $20,118 and one-time non-personnel expenditures of $23,000 in the Parks and Recreation Department to support the maintenance and operations of the new Horton Elementary joint-use park.</t>
  </si>
  <si>
    <t>Addition of Grounds Maintenance Worker IIThis adjustment includes the addition of 0.50 Grounds Maintenance Worker II and total associated non-personnel expenditures of $9,332 in the Parks and Recreation Department to support the maintenance and operations of the new Paradise Hills Elementary joint-use park.</t>
  </si>
  <si>
    <t>Transit Station Facilities StaffThis adjustment includes the addition of 1.00 Grounds Maintenance Supervisor and 1.00 Grounds Maintenance Worker II in the Parks and Recreation Department to support maintenance and operations at the Virginia Avenue, El Cajon Boulevard and University Avenue Transit Station facilities.</t>
  </si>
  <si>
    <t>Housing Navigation CenterAddition of $300,000 in ongoing general fund support for the operation costs of the Housing Navigation Center through San Diego Housing Commission (SDHC) to provide a wide variety of support services to assist homeless individuals obtain and maintain permanent housing.</t>
  </si>
  <si>
    <t>Climate Action PlanThe highest profile Climate Action Plan (CAP) initiative is implementing 100% renewable energy. This initiative requires substantive research, management of contracts, outreach, expertise and regular engagement with stakeholders and decision makers. The 2.00 FTEs and contract are necessary to continue this initiative and achieve successful implementation.</t>
  </si>
  <si>
    <t>Council District 1 - CPPS</t>
  </si>
  <si>
    <t>Community Projects, Programs, and ServicesCommunity Projects, Programs, and Services (CPPS) is a division in each Council office. The funding level for each City Council office's CPPS division is initially determined based on estimated savings achieved from the previous fiscal year-end operating budget. These funds may be expended by each Council office for any government purpose or community benefit in accordance with Council Policy 100-06.</t>
  </si>
  <si>
    <t>Council District 2 - CPPS</t>
  </si>
  <si>
    <t>Addition of Senior Park RangerThis adjustment includes the addition of 1.00 Senior Park Ranger in the Parks and Recreation Department to manage operations of the ranger work unit at the San Diego River in the Open Space Division.</t>
  </si>
  <si>
    <t>Council District 3 - CPPS</t>
  </si>
  <si>
    <t>Council District 4 - CPPS</t>
  </si>
  <si>
    <t>Council District 5 - CPPS</t>
  </si>
  <si>
    <t>Council District 6 - CPPS</t>
  </si>
  <si>
    <t>Council District 7 - CPPS</t>
  </si>
  <si>
    <t>Council District 8 - CPPS</t>
  </si>
  <si>
    <t>Council District 9 - CPPS</t>
  </si>
  <si>
    <t>Addition of Grounds Maintenance Worker IIThis adjustment includes the addition of 0.20 Grounds Maintenance Worker II in the Parks and Recreation Department to support the Community Parks I Division.</t>
  </si>
  <si>
    <t>Addition of Grounds Maintenance IIThis adjustment includes the addition of 0.02 Grounds Maintenance Worker II in the Parks and Recreation Department to support the Community Parks II Division.</t>
  </si>
  <si>
    <t>Addition of Senior Mgmt AnalystThis adjustment includes the addition of 1.00 FTE Senior Management position and total expenditures of $86,236 in the Environmental Services Department to implement a Commercial Energy Benchmarking Ordinance and a Residential Energy Disclosure Ordinance to support the City's Climate Action Plan.</t>
  </si>
  <si>
    <t>Addition of 1.00 FTE Program Manager and associated non-personnel expenditures to create and implement the Municipal Energy Strategy Plan which supports the City's CAP target to reduce energy consumption at municipal facilities by 15% by 2020 and an additional 25% by 2035.  The position is anticipated to be 100% reimbursed by the LGP.</t>
  </si>
  <si>
    <t>Advanced Metering Infrastructure ProjectThe Fiscal Year 2019 Proposed Budget includes the addition of on-going non-personnel expenditures of $43,400 for Advanced Metering Infrastructure Project mailing costs. Funding for AMI bill notifications are to ensure individual customers are notified of AMI availability when their area has been installed. This increase is needed for special mailing to notify customers that Advanced Metering Infrastructure (AMI) devices have been installed, and that the City will begin billing using AMI data and customers may use Ami Information to view water use through the customer portal.</t>
  </si>
  <si>
    <t>Advanced Metering Infrastructure ProjectThe Fiscal Year 2019 Proposed Budget includes the addition of on-going non-personnel expenditures of $613,652 to support the Advanced Metering Infrastructure Project. Not funding non-capitalized expenditures will significantly delay implementation and not allow proper operational utilization of system.</t>
  </si>
  <si>
    <t>Environmental ComplianceThe Fiscal Year 2019 Proposed Budget includes the addition of non-personnel expenditures  to support environmental compliance activities as required by local, state, and federal environmental laws and regulations. Environmental mitigation mandate funding requirements have increased in recent fiscal years and sufficient funding for known expenditures for Fiscal Year 2019 are not included in the current budget. Not funding would put the City at risk for NOV / fines.</t>
  </si>
  <si>
    <t>Pure Water ProgramAddition of 0.43 Senior Water Operations Supervisor, 0.43 Plant Process Control Supervisor, and 1.96 Senior Wastewater Plant Operator to support the Pure Water Program. 0.43 Senior Water Operations Supervisor will assist with planning and facilitating Water related projects in support of the Pure Water Program. In addition, this position will be responsible for managing transportation and other operations between the Miramar Reservoir and the North City Pure Water Facility when the plant comes online in 2021. 0.43 Plant Process Control Supervisor will assist with planning and operation / support of the North City Pure Water Facility. This position will be involved with the development of training, operation manual / materials, and guidelines for the North City Facility and is critical to FY 2019 to be involved in beginning phases of training and review of the facility. 1.96 Senior Wastewater Plant Operator to assist with planning and facilitating Sewer related projects in support of the Pure Water Program. In addition, these positions will be responsible will assist with operations related to and between the North City Water Reclamation Plant expansion, the Demonstration Pure Water Facility, and the North City Pure Water Facility when the plant comes online in 2021. These positions are required to be added within FY19 to allow for participation in the final phase of design, construction, operational and commissioning review of the North City Pure Water Facility and other aspects of phase I projects.</t>
  </si>
  <si>
    <t>Pure Water ProgramThe Fiscal Year 2019 Proposed Budget includes the addition of on-going non-personnel expenditures of $2.7 million (total $5.4 million between Metro and Water) related to the Stantec Consulting Services MSA amendment for all design, permitting, and environmental planning expenditures that are not capital in nature, therefore, cannot be included in the Capital Improvement Program (CIP) budget. </t>
  </si>
  <si>
    <t>Recycled Water Master PlanThe Fiscal Year 2019 Proposed Budget includes the addition of on-going non-personnel expenditures of $450,000 for the Recycled Water Master Plan Facility Update. This project will provide critical facility information for the needs and maintenance of the City's 20 year old recycled water system.</t>
  </si>
  <si>
    <t>Parkway Strips Replacement Pilot ProjectThe Fiscal Year 2019 Proposed Budget includes the addition of non-personnel expenditures of $200,000 to support the implementation of the Parkway Strips Replacement Pilot Project. Funding is necessary in order to move forward with the water use reduction initiative. </t>
  </si>
  <si>
    <t>Feasibility StudiesThe Fiscal Year 2019 Proposed Budget includes the addition of on-going non-personnel expenditures of $150,000 for the continuation of storm water capture and use feasibility studies. Funding is utilized for County and environmental stakeholder collaboration/commitments for storm water impact reduction or beneficiaries.</t>
  </si>
  <si>
    <t>Pure Water ProgramAddition of 0.57 Senior Water Operations Supervisor and 0.57 Plant Process Control Supervisor to support the Pure Water Program. 0.57 Senior Water Operations Supervisor will assist with planning and facilitating Water related projects in support of the Pure Water Program. In addition, this position will be responsible for managing transportation and other operations between the Miramar Reservoir and the North City Pure Water Facility when the plant comes online in 2021. 0.57 Plant Process Control Supervisor will assist with planning and operation / support of the North City Pure Water Facility. This position will be involved with the development of training, operation manual / materials, and guidelines for the North City Facility and is critical to FY 2019 to be involved in beginning phases of training and review of the facility. These positions are required to be added within FY19 to allow for participation in the final phase of design, construction, operational and commissioning review of the North City Pure Water Facility and other aspects of phase I projects.</t>
  </si>
  <si>
    <t>Pure Water ProgramThe Fiscal Year 2019 Proposed Budget includes the addition of non-personnel expenditures of $2.7 million to support the Pure Water Program. Funding is needed to facilitate the critical testing and research related to water treatment and optimization for the NCPWF and DPWF. Funding for design, permitting, and acceptance of NCPWF testing will ensure timeframe for Pure Water Phase One implementation is on track.</t>
  </si>
  <si>
    <t>Pure Water ProgramThe Fiscal Year 2019 Proposed Budget includes the addition of non-personnel expenditures of $123,000 to support the Pure Water Program. This addition is needed to facilitate the critical testing and research related to water treatment and optimization of the DPWF. Funding for design, permitting, and acceptance of NCPWF testing will ensure timeframe for Pure Water Phase One implementation is on track.</t>
  </si>
  <si>
    <t>Pure Water ProgramThe Fiscal Year 2019 Proposed Budget includes the addition of on-going non-personnel expenditures of $2.7 million (total $5.4 million between Metro and Water) related to the Stantec Consulting Services MSA amendment for all design, permitting, and environmental planning expenditures that are not capital in nature, therefore, cannot be included in the Capital Improvement Program (CIP) budget.</t>
  </si>
  <si>
    <t>Addition of Associate Management AnalystThis adjustment includes the addition of 0.50 FTE in the Environmental Services Department by transferring the FTE from the General Fund to the Recycling Fund. This position oversees the General and Recycling Fund budgets. There will be no impact to service levels as a result of this reduction.</t>
  </si>
  <si>
    <t>Architectural Engineering &amp;amp; Parks In House Design SupportCurrently there is a need of an Associate Engineer-Mechanical to work on the design of the City Facilities and ventilation systems.  Currently the Department has no engineers with the background experience to perform  in-house design  for ventilations systems that  are outdated and require upgrades to comply with City regulations.</t>
  </si>
  <si>
    <t>Minor Constructions and RepairThe Fiscal Year 2019 Proposed Budget includes 6.00 FTE positions and total expenditures $550,000 to support the Public Works Contracts (PWC) Division of the Public Works Department to issue solicitations and award contracts for minor construction and repair projects which was previously managed by the Purchasing and Contracting (P&amp;amp;C) Department, who will now only issue solicitations and award contracts for maintenance projects.  These positions will evaluate and manage Citywide projects that are related to repairs and improvements of airports, parking lots, facilities, parks, streets etc.  If not funded, Public Works - Contracts; Capital Projects will not be able to coordinate the projects and provide technical support resulting in delayed projects and increase of contract processing time.</t>
  </si>
  <si>
    <t>Construction Management Field Services Pure Water SupportThis adjustment includes the addition of 6.00 Associate Engineer-Civil positions and total expenditures of $589,407 to manage the Construction Management consultants who have been contracted to inspect the Conveyance and Pure Water Treatment Plan Projects.</t>
  </si>
  <si>
    <t>Sustainability Notes</t>
  </si>
  <si>
    <t>Ok</t>
  </si>
  <si>
    <t>50% to CAP budget</t>
  </si>
  <si>
    <t>10% to CAP</t>
  </si>
  <si>
    <t>Partial</t>
  </si>
  <si>
    <t>Percent Attributable</t>
  </si>
  <si>
    <t>Total</t>
  </si>
  <si>
    <t>Office of Sustainability</t>
  </si>
  <si>
    <t>Addition of Director Position</t>
  </si>
  <si>
    <t>Rental ReimbursementThe Fiscal Year 2019 Proposed Budget includes the addition of $219,943 for the reimbursement of rent for 101 Ash Street to the General Fund.</t>
  </si>
  <si>
    <t>&lt;h3&gt;Addition of Senior Water Distribution Operations Supervisor&lt;/h3&gt;Addition of Senior Water Distribution Operations Supervisor to work in parallel with the existing SWDOS to efficiently oversee the operation and maintenance, as well as in detecting and addressing day-to-day issues and problems within the potable water distribution system.</t>
  </si>
  <si>
    <t>&lt;h3&gt;Reimbursement to Park and Recreation for Sr. Park Ranger&lt;/h3&gt;Addition of non-personnel expenditures for the reimbursement to the Park and Recreation Department for allocated costs to support San Diego River Park Master Plan.</t>
  </si>
  <si>
    <t>Miramar Landfill Facility Improvements</t>
  </si>
  <si>
    <t>Chollas Lake Improvements</t>
  </si>
  <si>
    <t>Miramar Landfill Storm Water Improvements</t>
  </si>
  <si>
    <t>Market St-Euclid to Pitta-Improvements</t>
  </si>
  <si>
    <t>Miramar Landfill Gas Recovery Improvemen</t>
  </si>
  <si>
    <t>Miramar Landfill Storm Water Improvement</t>
  </si>
  <si>
    <t>Market Street-47th to Euclid-Complete Street</t>
  </si>
  <si>
    <t>Talmadge Traffic Calming Infrastructure</t>
  </si>
  <si>
    <t>Advanced Metering Infrastructure</t>
  </si>
  <si>
    <t>NCWRP Improvements to 30 mgd</t>
  </si>
  <si>
    <t>Streamview Drive Improvements Phase 2</t>
  </si>
  <si>
    <t>Citywide Energy Improvements</t>
  </si>
  <si>
    <t>Minor Bike Facilities</t>
  </si>
  <si>
    <t>Street Resurfacing and Reconstruction</t>
  </si>
  <si>
    <t>Installation of City Owned Street Lights</t>
  </si>
  <si>
    <t>New Walkways</t>
  </si>
  <si>
    <t>Sidewalk Repair and Reconstruction</t>
  </si>
  <si>
    <t>Traffic Calming</t>
  </si>
  <si>
    <t>Install T/S Interconnect Systems</t>
  </si>
  <si>
    <t>Traffic Signals - Citywide</t>
  </si>
  <si>
    <t>Traffic Signals Modification</t>
  </si>
  <si>
    <t>PURE Water Program</t>
  </si>
  <si>
    <t>SR 163/Friars Road</t>
  </si>
  <si>
    <t>University Avenue Mobility</t>
  </si>
  <si>
    <t>Direct or Indirect</t>
  </si>
  <si>
    <t>Direct</t>
  </si>
  <si>
    <t>Indirect</t>
  </si>
  <si>
    <t>Overarching Implementation</t>
  </si>
  <si>
    <t>CAP Strategy</t>
  </si>
  <si>
    <t>Lowest % Attributable to CAP of 10%</t>
  </si>
  <si>
    <t>10% T0 CAP</t>
  </si>
  <si>
    <t>CIP</t>
  </si>
  <si>
    <t>Total CIP</t>
  </si>
  <si>
    <t>Total Non CIP</t>
  </si>
  <si>
    <t>Total Budget</t>
  </si>
  <si>
    <t>Row Labels</t>
  </si>
  <si>
    <t>Grand Total</t>
  </si>
  <si>
    <t>Sum of Total</t>
  </si>
  <si>
    <t>Department</t>
  </si>
  <si>
    <t>Parks &amp; Recreation</t>
  </si>
  <si>
    <t>Transportation &amp; Storm Water</t>
  </si>
  <si>
    <t>Public Works</t>
  </si>
  <si>
    <t>Strategy 1 - Water &amp; Energy Efficient Buildings</t>
  </si>
  <si>
    <t>Strategy 3 - Bicycling, Walking, Transit, and Land Use</t>
  </si>
  <si>
    <t>Strategy 4 - Zero Waste</t>
  </si>
  <si>
    <t>Strategy 5 - Resiliency</t>
  </si>
  <si>
    <t>Rain Harvesting Rebate ProgramReduction of non-personnel expenditures associated with the Rain Harvesting Rebate Program.</t>
  </si>
  <si>
    <t>Citywide Park MaintenanceReduction of 4.00 FTE and associated non-personnel expenditures in the Developed Regional Parks and Open Space Divisions.</t>
  </si>
  <si>
    <t>Reduction of Contractual ServicesReduction of non-personnel expenditures related to contractual services.</t>
  </si>
  <si>
    <t>Strategy 2 - Clean &amp; Renewable Energy</t>
  </si>
  <si>
    <t>Summary of the Sustainability Budget Analysis</t>
  </si>
  <si>
    <t xml:space="preserve"> Justification</t>
  </si>
  <si>
    <t>50%  to CAP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</si>
</sst>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4" formatCode="_(&quot;$&quot;* #,##0.00_);_(&quot;$&quot;* \(#,##0.00\);_(&quot;$&quot;* &quot;-&quot;??_);_(@_)"/>
    <numFmt numFmtId="164" formatCode="\$#,##0;[Red]&quot;($&quot;#,##0\)"/>
    <numFmt numFmtId="165" formatCode="&quot;$&quot;#,##0"/>
  </numFmts>
  <fonts count="7" x14ac:knownFonts="1">
    <font>
      <sz val="10"/>
      <color rgb="FF000000"/>
      <name val="Arial"/>
    </font>
    <font>
      <sz val="10"/>
      <color rgb="FF000000"/>
      <name val="Arial"/>
      <family val="2"/>
    </font>
    <font>
      <sz val="8"/>
      <color rgb="FF000000"/>
      <name val="Arial"/>
      <family val="2"/>
    </font>
    <font>
      <b/>
      <sz val="10"/>
      <color rgb="FF000000"/>
      <name val="Arial"/>
      <family val="2"/>
    </font>
    <font>
      <sz val="16"/>
      <color rgb="FF000000"/>
      <name val="Arial"/>
      <family val="2"/>
    </font>
    <font>
      <sz val="10"/>
      <name val="Arial"/>
      <family val="2"/>
    </font>
    <font>
      <sz val="10"/>
      <color rgb="FFFF0000"/>
      <name val="Arial"/>
      <family val="2"/>
    </font>
  </fonts>
  <fills count="2">
    <fill>
      <patternFill patternType="none"/>
    </fill>
    <fill>
      <patternFill patternType="gray125"/>
    </fill>
  </fills>
  <borders count="18">
    <border>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55">
    <xf numFmtId="0" fontId="0" fillId="0" borderId="0" xfId="0"/>
    <xf numFmtId="0" fontId="0" fillId="0" borderId="0" xfId="0" applyAlignment="1">
      <alignment horizontal="left"/>
    </xf>
    <xf numFmtId="44" fontId="0" fillId="0" borderId="0" xfId="0" applyNumberFormat="1"/>
    <xf numFmtId="0" fontId="0" fillId="0" borderId="0" xfId="0" pivotButton="1"/>
    <xf numFmtId="0" fontId="0" fillId="0" borderId="0" xfId="0" applyAlignment="1">
      <alignment horizontal="left" indent="1"/>
    </xf>
    <xf numFmtId="0" fontId="4" fillId="0" borderId="0" xfId="0" applyFont="1"/>
    <xf numFmtId="0" fontId="0" fillId="0" borderId="0" xfId="0" applyFill="1" applyAlignment="1">
      <alignment horizontal="center" vertical="top"/>
    </xf>
    <xf numFmtId="0" fontId="3" fillId="0" borderId="2" xfId="0" applyFont="1" applyFill="1" applyBorder="1" applyAlignment="1">
      <alignment horizontal="center" vertical="top"/>
    </xf>
    <xf numFmtId="0" fontId="3" fillId="0" borderId="4" xfId="0" applyFont="1" applyFill="1" applyBorder="1" applyAlignment="1">
      <alignment horizontal="center" vertical="top"/>
    </xf>
    <xf numFmtId="0" fontId="3" fillId="0" borderId="6" xfId="0" applyFont="1" applyFill="1" applyBorder="1" applyAlignment="1">
      <alignment horizontal="center" vertical="top"/>
    </xf>
    <xf numFmtId="0" fontId="0" fillId="0" borderId="0" xfId="0" applyFill="1" applyAlignment="1">
      <alignment horizontal="left" vertical="top"/>
    </xf>
    <xf numFmtId="0" fontId="2" fillId="0" borderId="0" xfId="0" applyFont="1" applyFill="1" applyAlignment="1">
      <alignment horizontal="left" vertical="top"/>
    </xf>
    <xf numFmtId="42" fontId="0" fillId="0" borderId="0" xfId="0" applyNumberFormat="1" applyFill="1" applyAlignment="1">
      <alignment horizontal="center" vertical="top"/>
    </xf>
    <xf numFmtId="44" fontId="3" fillId="0" borderId="3" xfId="2" applyFont="1" applyFill="1" applyBorder="1" applyAlignment="1">
      <alignment horizontal="center" vertical="top"/>
    </xf>
    <xf numFmtId="44" fontId="3" fillId="0" borderId="5" xfId="2" applyFont="1" applyFill="1" applyBorder="1" applyAlignment="1">
      <alignment horizontal="center" vertical="top"/>
    </xf>
    <xf numFmtId="44" fontId="3" fillId="0" borderId="1" xfId="2" applyFont="1" applyFill="1" applyBorder="1" applyAlignment="1">
      <alignment horizontal="center" vertical="top"/>
    </xf>
    <xf numFmtId="0" fontId="1" fillId="0" borderId="7" xfId="0" applyFont="1" applyFill="1" applyBorder="1" applyAlignment="1">
      <alignment horizontal="left" vertical="top" wrapText="1"/>
    </xf>
    <xf numFmtId="164" fontId="1" fillId="0" borderId="7" xfId="0" applyNumberFormat="1" applyFont="1" applyFill="1" applyBorder="1" applyAlignment="1">
      <alignment horizontal="center" vertical="top"/>
    </xf>
    <xf numFmtId="0" fontId="1" fillId="0" borderId="7" xfId="0" applyFont="1" applyFill="1" applyBorder="1" applyAlignment="1">
      <alignment horizontal="left" vertical="top"/>
    </xf>
    <xf numFmtId="165" fontId="1" fillId="0" borderId="7" xfId="0" applyNumberFormat="1" applyFont="1" applyFill="1" applyBorder="1" applyAlignment="1">
      <alignment horizontal="center" vertical="top"/>
    </xf>
    <xf numFmtId="49" fontId="1" fillId="0" borderId="7" xfId="0" applyNumberFormat="1" applyFont="1" applyFill="1" applyBorder="1" applyAlignment="1">
      <alignment horizontal="left" vertical="top" wrapText="1"/>
    </xf>
    <xf numFmtId="0" fontId="1" fillId="0" borderId="7" xfId="0" applyFont="1" applyFill="1" applyBorder="1" applyAlignment="1">
      <alignment horizontal="center" vertical="top"/>
    </xf>
    <xf numFmtId="44" fontId="1" fillId="0" borderId="7" xfId="2" applyFont="1" applyFill="1" applyBorder="1" applyAlignment="1">
      <alignment horizontal="left" vertical="top"/>
    </xf>
    <xf numFmtId="44" fontId="1" fillId="0" borderId="7" xfId="2" applyFont="1" applyFill="1" applyBorder="1" applyAlignment="1">
      <alignment horizontal="center" vertical="top"/>
    </xf>
    <xf numFmtId="1" fontId="1" fillId="0" borderId="7" xfId="0" applyNumberFormat="1" applyFont="1" applyFill="1" applyBorder="1" applyAlignment="1">
      <alignment horizontal="left" vertical="top"/>
    </xf>
    <xf numFmtId="164" fontId="6" fillId="0" borderId="7" xfId="0" applyNumberFormat="1" applyFont="1" applyFill="1" applyBorder="1" applyAlignment="1">
      <alignment horizontal="center" vertical="top"/>
    </xf>
    <xf numFmtId="42" fontId="1" fillId="0" borderId="7" xfId="2" applyNumberFormat="1" applyFont="1" applyFill="1" applyBorder="1" applyAlignment="1">
      <alignment horizontal="center" vertical="top"/>
    </xf>
    <xf numFmtId="0" fontId="1" fillId="0" borderId="8" xfId="0" applyFont="1" applyFill="1" applyBorder="1" applyAlignment="1">
      <alignment horizontal="left" vertical="top" wrapText="1"/>
    </xf>
    <xf numFmtId="164" fontId="1" fillId="0" borderId="8" xfId="0" applyNumberFormat="1" applyFont="1" applyFill="1" applyBorder="1" applyAlignment="1">
      <alignment horizontal="center" vertical="top"/>
    </xf>
    <xf numFmtId="165" fontId="1" fillId="0" borderId="8" xfId="0" applyNumberFormat="1" applyFont="1" applyFill="1" applyBorder="1" applyAlignment="1">
      <alignment horizontal="center" vertical="top"/>
    </xf>
    <xf numFmtId="49" fontId="3" fillId="0" borderId="9"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9" fontId="3" fillId="0" borderId="10" xfId="1" applyFont="1" applyFill="1" applyBorder="1" applyAlignment="1">
      <alignment horizontal="center" vertical="center" wrapText="1"/>
    </xf>
    <xf numFmtId="165"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Alignment="1">
      <alignment horizontal="center" vertical="center"/>
    </xf>
    <xf numFmtId="0" fontId="1" fillId="0" borderId="8" xfId="0" applyFont="1" applyFill="1" applyBorder="1" applyAlignment="1">
      <alignment horizontal="center" vertical="top"/>
    </xf>
    <xf numFmtId="0" fontId="1" fillId="0" borderId="7" xfId="0" applyFont="1" applyFill="1" applyBorder="1" applyAlignment="1">
      <alignment horizontal="center" vertical="top" wrapText="1"/>
    </xf>
    <xf numFmtId="9" fontId="1" fillId="0" borderId="8" xfId="1" applyFont="1" applyFill="1" applyBorder="1" applyAlignment="1">
      <alignment horizontal="center" vertical="top"/>
    </xf>
    <xf numFmtId="9" fontId="1" fillId="0" borderId="7" xfId="1" applyFont="1" applyFill="1" applyBorder="1" applyAlignment="1">
      <alignment horizontal="center" vertical="top"/>
    </xf>
    <xf numFmtId="9" fontId="1" fillId="0" borderId="7" xfId="0" applyNumberFormat="1" applyFont="1" applyFill="1" applyBorder="1" applyAlignment="1">
      <alignment horizontal="center" vertical="top"/>
    </xf>
    <xf numFmtId="0" fontId="1" fillId="0" borderId="16" xfId="0" applyFont="1" applyFill="1" applyBorder="1" applyAlignment="1">
      <alignment horizontal="left" vertical="top" wrapText="1"/>
    </xf>
    <xf numFmtId="0" fontId="1" fillId="0" borderId="17"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13" xfId="0" applyFont="1" applyFill="1" applyBorder="1" applyAlignment="1">
      <alignment horizontal="left" vertical="top" wrapText="1"/>
    </xf>
    <xf numFmtId="49" fontId="3" fillId="0" borderId="14"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9" fontId="1" fillId="0" borderId="16" xfId="0" applyNumberFormat="1" applyFont="1" applyFill="1" applyBorder="1" applyAlignment="1">
      <alignment horizontal="left" vertical="top" wrapText="1"/>
    </xf>
    <xf numFmtId="9" fontId="1" fillId="0" borderId="17" xfId="0" applyNumberFormat="1"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17" xfId="0" applyFont="1" applyFill="1" applyBorder="1" applyAlignment="1">
      <alignment horizontal="left" vertical="top" wrapText="1"/>
    </xf>
    <xf numFmtId="0" fontId="1" fillId="0" borderId="16" xfId="0" applyFont="1" applyFill="1" applyBorder="1" applyAlignment="1">
      <alignment horizontal="left" vertical="top"/>
    </xf>
    <xf numFmtId="0" fontId="1" fillId="0" borderId="17" xfId="0" applyFont="1" applyFill="1" applyBorder="1" applyAlignment="1">
      <alignment horizontal="left" vertical="top"/>
    </xf>
  </cellXfs>
  <cellStyles count="3">
    <cellStyle name="Currency" xfId="2" builtinId="4"/>
    <cellStyle name="Normal" xfId="0" builtinId="0"/>
    <cellStyle name="Percent" xfId="1" builtinId="5"/>
  </cellStyles>
  <dxfs count="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34" formatCode="_(&quot;$&quot;* #,##0.00_);_(&quot;$&quot;* \(#,##0.00\);_(&quot;$&quot;* &quot;-&quot;??_);_(@_)"/>
    </dxf>
    <dxf>
      <numFmt numFmtId="34" formatCode="_(&quot;$&quot;* #,##0.00_);_(&quot;$&quot;* \(#,##0.00\);_(&quot;$&quot;* &quot;-&quot;??_);_(@_)"/>
    </dxf>
    <dxf>
      <numFmt numFmtId="34" formatCode="_(&quot;$&quot;* #,##0.00_);_(&quot;$&quot;* \(#,##0.00\);_(&quot;$&quot;*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[FY19CAPBudgetAnalysis_Final.xlsx]Summary!PivotTable1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Summary of the Sustainability Budget Analysis</a:t>
            </a:r>
          </a:p>
        </c:rich>
      </c:tx>
      <c:layout>
        <c:manualLayout>
          <c:xMode val="edge"/>
          <c:yMode val="edge"/>
          <c:x val="3.4999999999999989E-2"/>
          <c:y val="0.11934966462525518"/>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dLbl>
          <c:idx val="0"/>
          <c:layout>
            <c:manualLayout>
              <c:x val="9.3466843377026224E-2"/>
              <c:y val="-5.4841459063495725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2"/>
        <c:spPr>
          <a:solidFill>
            <a:schemeClr val="accent1"/>
          </a:solidFill>
          <a:ln w="19050">
            <a:solidFill>
              <a:schemeClr val="lt1"/>
            </a:solidFill>
          </a:ln>
          <a:effectLst/>
        </c:spPr>
        <c:dLbl>
          <c:idx val="0"/>
          <c:layout>
            <c:manualLayout>
              <c:x val="5.7224597985934392E-2"/>
              <c:y val="-3.0848320723216343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3"/>
        <c:spPr>
          <a:solidFill>
            <a:schemeClr val="accent1"/>
          </a:solidFill>
          <a:ln w="19050">
            <a:solidFill>
              <a:schemeClr val="lt1"/>
            </a:solidFill>
          </a:ln>
          <a:effectLst/>
        </c:spPr>
        <c:dLbl>
          <c:idx val="0"/>
          <c:layout>
            <c:manualLayout>
              <c:x val="-9.7281816576088601E-2"/>
              <c:y val="4.1131094297621788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4"/>
        <c:spPr>
          <a:solidFill>
            <a:schemeClr val="accent1"/>
          </a:solidFill>
          <a:ln w="19050">
            <a:solidFill>
              <a:schemeClr val="lt1"/>
            </a:solidFill>
          </a:ln>
          <a:effectLst/>
        </c:spPr>
        <c:dLbl>
          <c:idx val="0"/>
          <c:layout>
            <c:manualLayout>
              <c:x val="4.768716498827872E-2"/>
              <c:y val="-8.2262188595243618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5"/>
        <c:spPr>
          <a:solidFill>
            <a:schemeClr val="accent1"/>
          </a:solidFill>
          <a:ln w="19050">
            <a:solidFill>
              <a:schemeClr val="lt1"/>
            </a:solidFill>
          </a:ln>
          <a:effectLst/>
        </c:spPr>
        <c:dLbl>
          <c:idx val="0"/>
          <c:layout>
            <c:manualLayout>
              <c:x val="-6.9940367359050146E-17"/>
              <c:y val="-0.1028277357440544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6"/>
        <c:spPr>
          <a:solidFill>
            <a:schemeClr val="accent1"/>
          </a:solidFill>
          <a:ln w="19050">
            <a:solidFill>
              <a:schemeClr val="lt1"/>
            </a:solidFill>
          </a:ln>
          <a:effectLst/>
        </c:spPr>
        <c:dLbl>
          <c:idx val="0"/>
          <c:layout>
            <c:manualLayout>
              <c:x val="-3.8149731990622979E-2"/>
              <c:y val="-8.9117370978180552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7"/>
        <c:spPr>
          <a:solidFill>
            <a:schemeClr val="accent1"/>
          </a:solidFill>
          <a:ln w="19050">
            <a:solidFill>
              <a:schemeClr val="lt1"/>
            </a:solidFill>
          </a:ln>
          <a:effectLst/>
        </c:spPr>
        <c:dLbl>
          <c:idx val="0"/>
          <c:layout>
            <c:manualLayout>
              <c:x val="5.3409624786872167E-2"/>
              <c:y val="-7.8834597403775131E-2"/>
            </c:manualLayout>
          </c:layout>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r>
                  <a:rPr lang="en-US"/>
                  <a:t>&gt;1%</a:t>
                </a:r>
              </a:p>
            </c:rich>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s>
    <c:plotArea>
      <c:layout>
        <c:manualLayout>
          <c:layoutTarget val="inner"/>
          <c:xMode val="edge"/>
          <c:yMode val="edge"/>
          <c:x val="0.11528548615975784"/>
          <c:y val="0.2715920702272952"/>
          <c:w val="0.38559000513068836"/>
          <c:h val="0.69287244556742289"/>
        </c:manualLayout>
      </c:layout>
      <c:doughnutChart>
        <c:varyColors val="1"/>
        <c:ser>
          <c:idx val="0"/>
          <c:order val="0"/>
          <c:tx>
            <c:strRef>
              <c:f>Summary!$B$3</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78C-4AF1-81B2-D68EF92E496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78C-4AF1-81B2-D68EF92E496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78C-4AF1-81B2-D68EF92E496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78C-4AF1-81B2-D68EF92E496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78C-4AF1-81B2-D68EF92E496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78C-4AF1-81B2-D68EF92E496F}"/>
              </c:ext>
            </c:extLst>
          </c:dPt>
          <c:dLbls>
            <c:dLbl>
              <c:idx val="0"/>
              <c:layout>
                <c:manualLayout>
                  <c:x val="-3.8149731990622979E-2"/>
                  <c:y val="-8.91173709781805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78C-4AF1-81B2-D68EF92E496F}"/>
                </c:ext>
              </c:extLst>
            </c:dLbl>
            <c:dLbl>
              <c:idx val="1"/>
              <c:layout>
                <c:manualLayout>
                  <c:x val="-6.9940367359050146E-17"/>
                  <c:y val="-0.10282773574405447"/>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78C-4AF1-81B2-D68EF92E496F}"/>
                </c:ext>
              </c:extLst>
            </c:dLbl>
            <c:dLbl>
              <c:idx val="2"/>
              <c:layout>
                <c:manualLayout>
                  <c:x val="5.3409624786872167E-2"/>
                  <c:y val="-7.8834597403775131E-2"/>
                </c:manualLayout>
              </c:layout>
              <c:tx>
                <c:rich>
                  <a:bodyPr/>
                  <a:lstStyle/>
                  <a:p>
                    <a:r>
                      <a:rPr lang="en-US"/>
                      <a:t>&gt;1%</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78C-4AF1-81B2-D68EF92E496F}"/>
                </c:ext>
              </c:extLst>
            </c:dLbl>
            <c:dLbl>
              <c:idx val="3"/>
              <c:layout>
                <c:manualLayout>
                  <c:x val="9.3466843377026224E-2"/>
                  <c:y val="-5.484145906349572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378C-4AF1-81B2-D68EF92E496F}"/>
                </c:ext>
              </c:extLst>
            </c:dLbl>
            <c:dLbl>
              <c:idx val="4"/>
              <c:layout>
                <c:manualLayout>
                  <c:x val="5.7224597985934392E-2"/>
                  <c:y val="-3.084832072321634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378C-4AF1-81B2-D68EF92E496F}"/>
                </c:ext>
              </c:extLst>
            </c:dLbl>
            <c:dLbl>
              <c:idx val="5"/>
              <c:layout>
                <c:manualLayout>
                  <c:x val="-9.7281816576088601E-2"/>
                  <c:y val="4.113109429762178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378C-4AF1-81B2-D68EF92E496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Summary!$A$4:$A$10</c:f>
              <c:strCache>
                <c:ptCount val="6"/>
                <c:pt idx="0">
                  <c:v>Overarching Implementation</c:v>
                </c:pt>
                <c:pt idx="1">
                  <c:v>Strategy 1 - Water &amp; Energy Efficient Buildings</c:v>
                </c:pt>
                <c:pt idx="2">
                  <c:v>Strategy 2 - Clean &amp; Renewable Energy</c:v>
                </c:pt>
                <c:pt idx="3">
                  <c:v>Strategy 3 - Bicycling, Walking, Transit, and Land Use</c:v>
                </c:pt>
                <c:pt idx="4">
                  <c:v>Strategy 4 - Zero Waste</c:v>
                </c:pt>
                <c:pt idx="5">
                  <c:v>Strategy 5 - Resiliency</c:v>
                </c:pt>
              </c:strCache>
            </c:strRef>
          </c:cat>
          <c:val>
            <c:numRef>
              <c:f>Summary!$B$4:$B$10</c:f>
              <c:numCache>
                <c:formatCode>_("$"* #,##0.00_);_("$"* \(#,##0.00\);_("$"* "-"??_);_(@_)</c:formatCode>
                <c:ptCount val="6"/>
                <c:pt idx="0">
                  <c:v>1074715.7000000002</c:v>
                </c:pt>
                <c:pt idx="1">
                  <c:v>1076438</c:v>
                </c:pt>
                <c:pt idx="2">
                  <c:v>712456</c:v>
                </c:pt>
                <c:pt idx="3">
                  <c:v>13422533.100000001</c:v>
                </c:pt>
                <c:pt idx="4">
                  <c:v>2840509</c:v>
                </c:pt>
                <c:pt idx="5">
                  <c:v>133727710.59999999</c:v>
                </c:pt>
              </c:numCache>
            </c:numRef>
          </c:val>
          <c:extLst>
            <c:ext xmlns:c16="http://schemas.microsoft.com/office/drawing/2014/chart" uri="{C3380CC4-5D6E-409C-BE32-E72D297353CC}">
              <c16:uniqueId val="{0000000C-378C-4AF1-81B2-D68EF92E496F}"/>
            </c:ext>
          </c:extLst>
        </c:ser>
        <c:dLbls>
          <c:showLegendKey val="0"/>
          <c:showVal val="0"/>
          <c:showCatName val="0"/>
          <c:showSerName val="0"/>
          <c:showPercent val="1"/>
          <c:showBubbleSize val="0"/>
          <c:showLeaderLines val="1"/>
        </c:dLbls>
        <c:firstSliceAng val="0"/>
        <c:holeSize val="75"/>
      </c:doughnutChart>
      <c:spPr>
        <a:noFill/>
        <a:ln>
          <a:noFill/>
        </a:ln>
        <a:effectLst/>
      </c:spPr>
    </c:plotArea>
    <c:legend>
      <c:legendPos val="r"/>
      <c:layout>
        <c:manualLayout>
          <c:xMode val="edge"/>
          <c:yMode val="edge"/>
          <c:x val="0.59722222222222221"/>
          <c:y val="3.1166520851560239E-2"/>
          <c:w val="0.39444444444444443"/>
          <c:h val="0.9463221784776902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Summary of Indirect and Direct Items in the Budget Analysis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pPr>
            <a:solidFill>
              <a:schemeClr val="accent1"/>
            </a:solidFill>
            <a:ln w="9525">
              <a:solidFill>
                <a:schemeClr val="accent1"/>
              </a:solidFill>
            </a:ln>
            <a:effectLst/>
          </c:spPr>
        </c:marker>
        <c:dLbl>
          <c:idx val="0"/>
          <c:showLegendKey val="0"/>
          <c:showVal val="0"/>
          <c:showCatName val="0"/>
          <c:showSerName val="0"/>
          <c:showPercent val="1"/>
          <c:showBubbleSize val="0"/>
          <c:extLst>
            <c:ext xmlns:c15="http://schemas.microsoft.com/office/drawing/2012/chart" uri="{CE6537A1-D6FC-4f65-9D91-7224C49458BB}"/>
          </c:extLst>
        </c:dLbl>
      </c:pivotFmt>
      <c:pivotFmt>
        <c:idx val="1"/>
        <c:dLbl>
          <c:idx val="0"/>
          <c:layout>
            <c:manualLayout>
              <c:x val="6.1111111111111109E-2"/>
              <c:y val="-8.7962962962963007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2"/>
        <c:dLbl>
          <c:idx val="0"/>
          <c:layout>
            <c:manualLayout>
              <c:x val="-0.14722222222222223"/>
              <c:y val="1.8518518518518347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s>
    <c:plotArea>
      <c:layout/>
      <c:doughnutChart>
        <c:varyColors val="1"/>
        <c:ser>
          <c:idx val="0"/>
          <c:order val="0"/>
          <c:tx>
            <c:v>Total</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D47-4DB8-89CE-023F42BD8F5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1D47-4DB8-89CE-023F42BD8F59}"/>
              </c:ext>
            </c:extLst>
          </c:dPt>
          <c:dLbls>
            <c:dLbl>
              <c:idx val="0"/>
              <c:layout>
                <c:manualLayout>
                  <c:x val="6.1111111111111109E-2"/>
                  <c:y val="-8.796296296296300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D47-4DB8-89CE-023F42BD8F59}"/>
                </c:ext>
              </c:extLst>
            </c:dLbl>
            <c:dLbl>
              <c:idx val="1"/>
              <c:layout>
                <c:manualLayout>
                  <c:x val="-0.14722222222222223"/>
                  <c:y val="1.851851851851834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1D47-4DB8-89CE-023F42BD8F5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2"/>
              <c:pt idx="0">
                <c:v>Direct</c:v>
              </c:pt>
              <c:pt idx="1">
                <c:v>Indirect</c:v>
              </c:pt>
            </c:strLit>
          </c:cat>
          <c:val>
            <c:numLit>
              <c:formatCode>General</c:formatCode>
              <c:ptCount val="2"/>
              <c:pt idx="0">
                <c:v>19694486.300000001</c:v>
              </c:pt>
              <c:pt idx="1">
                <c:v>133159876.09999999</c:v>
              </c:pt>
            </c:numLit>
          </c:val>
          <c:extLst>
            <c:ext xmlns:c16="http://schemas.microsoft.com/office/drawing/2014/chart" uri="{C3380CC4-5D6E-409C-BE32-E72D297353CC}">
              <c16:uniqueId val="{00000000-1D47-4DB8-89CE-023F42BD8F59}"/>
            </c:ext>
          </c:extLst>
        </c:ser>
        <c:dLbls>
          <c:showLegendKey val="0"/>
          <c:showVal val="0"/>
          <c:showCatName val="0"/>
          <c:showSerName val="0"/>
          <c:showPercent val="1"/>
          <c:showBubbleSize val="0"/>
          <c:showLeaderLines val="1"/>
        </c:dLbls>
        <c:firstSliceAng val="0"/>
        <c:holeSize val="75"/>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38098</xdr:colOff>
      <xdr:row>0</xdr:row>
      <xdr:rowOff>95249</xdr:rowOff>
    </xdr:from>
    <xdr:to>
      <xdr:col>11</xdr:col>
      <xdr:colOff>485775</xdr:colOff>
      <xdr:row>21</xdr:row>
      <xdr:rowOff>152400</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52387</xdr:colOff>
      <xdr:row>22</xdr:row>
      <xdr:rowOff>57150</xdr:rowOff>
    </xdr:from>
    <xdr:to>
      <xdr:col>11</xdr:col>
      <xdr:colOff>476251</xdr:colOff>
      <xdr:row>40</xdr:row>
      <xdr:rowOff>57150</xdr:rowOff>
    </xdr:to>
    <xdr:graphicFrame macro="">
      <xdr:nvGraphicFramePr>
        <xdr:cNvPr id="4" name="Chart 3">
          <a:extLst>
            <a:ext uri="{FF2B5EF4-FFF2-40B4-BE49-F238E27FC236}">
              <a16:creationId xmlns:a16="http://schemas.microsoft.com/office/drawing/2014/main" id="{540562B5-D048-49A2-B2F3-286C592E0EE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shley Rosia-Tremonti" refreshedDate="43199.421266435187" createdVersion="5" refreshedVersion="5" minRefreshableVersion="3" recordCount="78">
  <cacheSource type="worksheet">
    <worksheetSource ref="A1:K79" sheet="Budget Data"/>
  </cacheSource>
  <cacheFields count="13">
    <cacheField name="Form ID" numFmtId="0">
      <sharedItems containsString="0" containsBlank="1" containsNumber="1" containsInteger="1" minValue="35504" maxValue="37314"/>
    </cacheField>
    <cacheField name="Total Expenditures" numFmtId="0">
      <sharedItems containsString="0" containsBlank="1" containsNumber="1" containsInteger="1" minValue="-79526" maxValue="2712436"/>
    </cacheField>
    <cacheField name="Total Revenue" numFmtId="0">
      <sharedItems containsString="0" containsBlank="1" containsNumber="1" containsInteger="1" minValue="0" maxValue="143159"/>
    </cacheField>
    <cacheField name="Adjustment Description" numFmtId="0">
      <sharedItems containsBlank="1" longText="1"/>
    </cacheField>
    <cacheField name="Public Justification" numFmtId="0">
      <sharedItems containsBlank="1" longText="1"/>
    </cacheField>
    <cacheField name="Sustainability Notes" numFmtId="0">
      <sharedItems/>
    </cacheField>
    <cacheField name="Category" numFmtId="0">
      <sharedItems containsMixedTypes="1" containsNumber="1" containsInteger="1" minValue="0" maxValue="121379888"/>
    </cacheField>
    <cacheField name="Percent Attributable" numFmtId="9">
      <sharedItems containsSemiMixedTypes="0" containsString="0" containsNumber="1" minValue="0" maxValue="1"/>
    </cacheField>
    <cacheField name="Total" numFmtId="0">
      <sharedItems containsSemiMixedTypes="0" containsString="0" containsNumber="1" minValue="-59940" maxValue="121379888"/>
    </cacheField>
    <cacheField name="CAP Strategy" numFmtId="0">
      <sharedItems count="7">
        <s v="Strategy 5 - Resiliency"/>
        <s v="Overarching Implementation"/>
        <s v="Strategy 3 - Bicycling, Walking, Transit, and Land Use"/>
        <s v="Strategy 1 - Water &amp; Energy Efficient Buildings"/>
        <s v="Strategy 4 - Zero Waste"/>
        <s v="Strategy 2 - Clean &amp; Renewable Energy"/>
        <s v="Strategy 2 - Clean &amp; Rnewable Energy" u="1"/>
      </sharedItems>
    </cacheField>
    <cacheField name="CAP Action" numFmtId="0">
      <sharedItems containsBlank="1" containsMixedTypes="1" containsNumber="1" minValue="1" maxValue="5"/>
    </cacheField>
    <cacheField name="Direct or Indirect" numFmtId="0">
      <sharedItems containsBlank="1" count="3">
        <s v="Indirect"/>
        <s v="Direct"/>
        <m/>
      </sharedItems>
    </cacheField>
    <cacheField name="Department" numFmtId="0">
      <sharedItems count="17">
        <s v="Public Utilities"/>
        <s v="Parks &amp; Recreation"/>
        <s v="Public Works"/>
        <s v="Council District 1 - CPPS"/>
        <s v="Council District 2 - CPPS"/>
        <s v="Council District 3 - CPPS"/>
        <s v="Council District 4 - CPPS"/>
        <s v="Council District 5 - CPPS"/>
        <s v="Council District 6 - CPPS"/>
        <s v="Council District 7 - CPPS"/>
        <s v="Council District 8 - CPPS"/>
        <s v="Council District 9 - CPPS"/>
        <s v="Economic Development"/>
        <s v="Transportation &amp; Storm Water"/>
        <s v="Planning"/>
        <s v="Environmental Services"/>
        <s v="Office of Sustainability"/>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8">
  <r>
    <n v="36426"/>
    <n v="271706"/>
    <n v="0"/>
    <s v="Addition of 0.43 Senior Water Operations Supervisor, 0.43 Plant Process Control Supervisor, and 1.96 Senior Wastewater Plant Operator to support the Pure Water Program. 0.43 Senior Water Operations Supervisor will assist with planning and facilitating Water related projects in support of the Pure Water Program. In addition, this position will be responsible for managing transportation and other operations between the Miramar Reservoir and the North City Pure Water Facility (NCPWF) when the plant comes online in 2021. Senior Water Operations Supervisor duties include: 1) Reports Treatment Plant Superintendent; 2) Plans and supervises the operation of Pure Water Facility and related facilities/equipment; 3) Directs the daily testing of purified water in various stages of treatment; interprets test results to determine necessary changes in chemical dosage and treatment processes; manages purified water quality adjustments; 4) Assumes responsibility for all critical decisions regarding operational changes, maintenance priorities, scheduling; 5) Prepares compliance reports for numerous regulations of multiple federal, state, and local agencies.  0.43 Plant Process Control Supervisor will assist with planning and operation / support of the North City Pure Water Facility. This position will be involved with the development of training, operation manual / materials, and guidelines for the North City Facility and is critical to FY 2019 to be involved in beginning phases of training and review of the facility. Plant Process Control Supervisor duties include: 1) Reports to Senior Plant Technician Supervisor; 2) Supervises, plans, schedules, assigns and participates in the work of skilled subordinate staff who design, install, test, adjust, modify and maintain digital and logic circuitry, microprocessor controlled electrical and electronic devices and elements, such as programmable logic controllers, process control equipment, recorders, sensors, alarms, and controllers on a wide variety of electrical, electro-mechanical, pneumatic and hydraulic equipment and devices; 3) Plans and performs: installation, testing, adjustments, modification and maintenance of complex fixed and portable electronic and telemetry systems and equipment; 4) Designs, modifies and makes programming and software improvements on computerized system control and data acquisition operations; 5) Analyzes problems and repairs electronic instrumentation control systems; 6) Distinguished from the Plant Process Control Electrician by certification level, experience and lead responsibilities. 1.96 Senior Wastewater Plant Operator to assist with planning and facilitating Sewer related projects in support of the Pure Water Program. In addition, these positions will be responsible will assist with operations related to and between the North City Water Reclamation Plant expansion, the Demonstration Pure Water Facility, and the North City Pure Water Facility when the plant comes online in 2021. Please refer to Form ID 36428 and 36429."/>
    <s v="Pure Water ProgramAddition of 0.43 Senior Water Operations Supervisor, 0.43 Plant Process Control Supervisor, and 1.96 Senior Wastewater Plant Operator to support the Pure Water Program. 0.43 Senior Water Operations Supervisor will assist with planning and facilitating Water related projects in support of the Pure Water Program. In addition, this position will be responsible for managing transportation and other operations between the Miramar Reservoir and the North City Pure Water Facility when the plant comes online in 2021. 0.43 Plant Process Control Supervisor will assist with planning and operation / support of the North City Pure Water Facility. This position will be involved with the development of training, operation manual / materials, and guidelines for the North City Facility and is critical to FY 2019 to be involved in beginning phases of training and review of the facility. 1.96 Senior Wastewater Plant Operator to assist with planning and facilitating Sewer related projects in support of the Pure Water Program. In addition, these positions will be responsible will assist with operations related to and between the North City Water Reclamation Plant expansion, the Demonstration Pure Water Facility, and the North City Pure Water Facility when the plant comes online in 2021. These positions are required to be added within FY19 to allow for participation in the final phase of design, construction, operational and commissioning review of the North City Pure Water Facility and other aspects of phase I projects."/>
    <s v="10% to CAP"/>
    <s v="Partial "/>
    <n v="0.1"/>
    <n v="27170.600000000002"/>
    <x v="0"/>
    <n v="5"/>
    <x v="0"/>
    <x v="0"/>
  </r>
  <r>
    <n v="36481"/>
    <n v="2700000"/>
    <n v="0"/>
    <s v="Addition of on-going non-personnel expenditures of $2.7 million (total $5.4 million between Metro and Water) related to the Stantec Consulting Services MSA amendment for all design, permitting, and environmental planning expenditures that are not capital in nature, therefore, cannot be included in the Capital Improvement Program (CIP) budget.This adjustment is related to Form 36484 (Water Fund). Please refer to Form ID 36484 and 36483."/>
    <s v="Pure Water ProgramThe Fiscal Year 2019 Proposed Budget includes the addition of on-going non-personnel expenditures of $2.7 million (total $5.4 million between Metro and Water) related to the Stantec Consulting Services MSA amendment for all design, permitting, and environmental planning expenditures that are not capital in nature, therefore, cannot be included in the Capital Improvement Program (CIP) budget. "/>
    <s v="10% to CAP"/>
    <s v="Partial"/>
    <n v="0.1"/>
    <n v="270000"/>
    <x v="0"/>
    <n v="5"/>
    <x v="0"/>
    <x v="0"/>
  </r>
  <r>
    <n v="36485"/>
    <n v="450000"/>
    <n v="0"/>
    <s v="Addition of on-going non-personnel expenditures of $450,000 for the Recycled Water Master Plan Facility Update. This project will provide critical facility information for the needs and maintenance of the City's 20 year old recycled water system."/>
    <s v="Recycled Water Master PlanThe Fiscal Year 2019 Proposed Budget includes the addition of on-going non-personnel expenditures of $450,000 for the Recycled Water Master Plan Facility Update. This project will provide critical facility information for the needs and maintenance of the City's 20 year old recycled water system."/>
    <s v="10% T0 CAP"/>
    <s v="Partial"/>
    <n v="0.1"/>
    <n v="45000"/>
    <x v="0"/>
    <n v="5"/>
    <x v="0"/>
    <x v="0"/>
  </r>
  <r>
    <n v="36258"/>
    <n v="1100000"/>
    <n v="0"/>
    <s v="Addition of on-going non-personnel expenditures of $1.1 million to support environmental compliance activities as required by local, state, and federal environmental laws and regulations. Restoration of Muni budget required for mandatory environmental monitoring, reporting, CEQA/NEPA, permitting, long term sewer access program, post construction restoration and the compensatory habitat mitigation program. Lack of funding will result in violations of environmental laws and the inability for projects (both O&amp;amp;M and CIP) to move forward due to the lack of compensatory mitigation credit. Lack of funding would also affect the Wastewater Collection's ability to access sewer infrastructure in canyons and other ESL areas which could result in sewer spills."/>
    <s v="Environmental ComplianceThe Fiscal Year 2019 Proposed Budget includes the addition of non-personnel expenditures  to support environmental compliance activities as required by local, state, and federal environmental laws and regulations. Environmental mitigation mandate funding requirements have increased in recent fiscal years and sufficient funding for known expenditures for Fiscal Year 2019 are not included in the current budget. Not funding would put the City at risk for NOV / fines."/>
    <s v="50% allocated to CAP budget"/>
    <s v="Partial "/>
    <n v="0.5"/>
    <n v="550000"/>
    <x v="0"/>
    <n v="5"/>
    <x v="0"/>
    <x v="0"/>
  </r>
  <r>
    <n v="36632"/>
    <n v="72847"/>
    <n v="0"/>
    <s v="CPI increase of 3.6% for the brush management contract. Assumption based on current year increase.  FY18 contract total $2,023,540."/>
    <s v="Brush ManagementThis adjustment includes the addition of total non-personnel expenditures of $72,847 in the Parks and Recreation Department to support the contractual increase in brush management services."/>
    <s v="50% to CAP budget"/>
    <s v="Ok"/>
    <n v="1"/>
    <n v="72847"/>
    <x v="0"/>
    <n v="5"/>
    <x v="1"/>
    <x v="1"/>
  </r>
  <r>
    <n v="36650"/>
    <n v="49082"/>
    <n v="0"/>
    <s v="Addition of 0.50 Grounds Maintenance Worker II for a 2.10 acre joint use site at Hawk Pocket Park. The GMWs provide landscape and custodial maintenance support such as pruning, planting, restroom cleaning at various facilities."/>
    <s v="Addition of Grounds Maintenance Worker IIThis adjustment includes the addition of 0.50 Grounds Maintenance Worker II and total associated non-personnel expenditures of $11,736 in the Parks and Recreation Department to support the maintenance and operations of the new Hawk Pocket Park joint-use park."/>
    <s v="50% to CAP budget"/>
    <s v="Partial "/>
    <n v="0.5"/>
    <n v="24541"/>
    <x v="0"/>
    <n v="5"/>
    <x v="1"/>
    <x v="1"/>
  </r>
  <r>
    <n v="36654"/>
    <n v="19906"/>
    <n v="0"/>
    <s v="Proposition 218 compliance of General Fund reimbursement to the Maintenance Assessment Districts (MADs) for the maintenance of City parks. Increase in landscape maintenance per acre cost from $7,626 to $7,877 per acre. Calculation is based on approximately 3,200 acres. See form 36647"/>
    <s v="Mandatory General Benefit ContributionThis adjustment includes the addition of total expenditures of $19,906 in the Parks and Recreation Department associated with an increase in the State-mandated funding for the general benefit contribution for City parks maintained by Maintenance Assessment Districts."/>
    <s v="50% to CAP budget"/>
    <s v="Partial "/>
    <n v="0.5"/>
    <n v="9953"/>
    <x v="0"/>
    <n v="5"/>
    <x v="1"/>
    <x v="1"/>
  </r>
  <r>
    <n v="36668"/>
    <n v="80835"/>
    <n v="0"/>
    <s v="Addition of 0.50 Grounds Maintenance Worker II for 4.5 acres joint use facility at Holmes Elementary, a Play All Day facility. The GMWs provide landscape and custodial maintenance support such as pruning, planting, restroom cleaning at various facilities."/>
    <s v="Addition of Grounds Maintenance Worker IIThis adjustment includes the addition of 0.50 Grounds Maintenance Worker II and total associated ongoing non-personnel expenditures of $32,149 and one-time non-personnel expenditures of $11,340 in the Parks and Recreation Department to support the maintenance and operations of the new Holmes Elementary joint-use park."/>
    <s v="50% to CAP budget"/>
    <s v="Partial "/>
    <n v="0.5"/>
    <n v="40417.5"/>
    <x v="0"/>
    <n v="5"/>
    <x v="1"/>
    <x v="1"/>
  </r>
  <r>
    <n v="36669"/>
    <n v="65835"/>
    <n v="0"/>
    <s v="Addition of 0.50 Grounds Maintenance Worker II for 2.65 acres joint use facility at Linda Vista Elementary, a Play All Day facility. The GMWs provide landscape and custodial maintenance support such as pruning, planting, restroom cleaning at various facilities."/>
    <s v="Addition of Grounds Maintenance Worker IIThis adjustment includes the addition of 0.50 Grounds Maintenance Worker II and total associated ongoing non-personnel expenditures of $21,811 and one-time non-personnel expenditures of $6,678 in the Parks and Recreation Department to support the maintenance and operations of the new Linda Vista Elementary joint-use park."/>
    <s v="50% to CAP budget"/>
    <s v="Partial "/>
    <n v="0.5"/>
    <n v="32917.5"/>
    <x v="0"/>
    <n v="5"/>
    <x v="1"/>
    <x v="1"/>
  </r>
  <r>
    <n v="36670"/>
    <n v="75726"/>
    <n v="0"/>
    <s v="Addition of 0.50 Grounds Maintenance Worker II for 3.87 acres joint use facility at Marvin Elementary, a Play All Day facility. The GMWs provide landscape and custodial maintenance support such as pruning, planting, restroom cleaning at various facilities."/>
    <s v="Addition of Grounds Maintenance Worker IIThis adjustment includes the addition of 0.50 Grounds Maintenance Worker II and total associated ongoing non-personnel expenditures of $28,628 and one-time non-personnel expenditures of $9,752 in the Parks and Recreation Department to support the maintenance and operations of the new Marvin Elementary School joint-use park."/>
    <s v="50% to CAP budget"/>
    <s v="Partial "/>
    <n v="0.5"/>
    <n v="37863"/>
    <x v="0"/>
    <n v="5"/>
    <x v="1"/>
    <x v="1"/>
  </r>
  <r>
    <n v="36671"/>
    <n v="102630"/>
    <n v="0"/>
    <s v="Addition of 0.50 Grounds Maintenance Worker II for 7.0 acre joint use facility at Pacific Trails Middle school.. The GMWs provide landscape and custodial maintenance support such as pruning, planting, restroom cleaning at various facilities."/>
    <s v="Addition of Grounds Maintenance Worker IIThis adjustment includes the addition of 0.50 Grounds Maintenance Worker II and total associated ongoing non-personnel expenditures of $47,644 and one-time non-personnel expenditures of $17,640 in the Parks and Recreation Department to support the maintenance and operations of the new Pacific Trails Middle School joint-use park."/>
    <s v="50% to CAP budget"/>
    <s v="Partial "/>
    <n v="0.5"/>
    <n v="51315"/>
    <x v="0"/>
    <n v="5"/>
    <x v="1"/>
    <x v="1"/>
  </r>
  <r>
    <n v="36672"/>
    <n v="148727"/>
    <n v="0"/>
    <s v="Addition of 1.00 FTE Grounds Maintenance Worker II and associated one-time and on-going non-personnel expenditures for Torrey Meadows Neighborhood Park. The GMWs provide landscape and custodial maintenance support such as pruning, planting, restroom cleaning at various facilities."/>
    <s v="Addition of Grounds Maintenance Worker IIThis adjustment includes the addition of 1.00 Grounds Maintenance Worker II and total associated ongoing non-personnel expenditures of $57,962 and one-time non-personnel expenditures of $34,214 in the Parks and Recreation Department to support the maintenance and operations of the Torrey Meadows Neighborhood Park."/>
    <s v="50% to CAP budget"/>
    <s v="Partial "/>
    <n v="0.5"/>
    <n v="74363.5"/>
    <x v="0"/>
    <n v="5"/>
    <x v="1"/>
    <x v="1"/>
  </r>
  <r>
    <n v="36696"/>
    <n v="80467"/>
    <n v="0"/>
    <s v="Addition of 0.50 Grounds Maintenance Worker II  for a 3.60 acre joint use turf and hard courts at Horton Elementary school, a Play All Day facility. The GMWs provide landscape and custodial maintenance support such as pruning, planting, restroom cleaning at various facilities."/>
    <s v="Addition of Grounds Maintenance Worker IIThis adjustment includes the addition of 0.50 Grounds Maintenance Worker II and total associated ongoing non-personnel expenditures of $20,118 and one-time non-personnel expenditures of $23,000 in the Parks and Recreation Department to support the maintenance and operations of the new Horton Elementary joint-use park."/>
    <s v="50% to CAP budget"/>
    <s v="Partial "/>
    <n v="0.5"/>
    <n v="40233.5"/>
    <x v="0"/>
    <n v="5"/>
    <x v="1"/>
    <x v="1"/>
  </r>
  <r>
    <n v="36697"/>
    <n v="46678"/>
    <n v="0"/>
    <s v="Addition of a 0.50 Grounds Maintenance Worker II to support a 1.67 acre joint use turf and hard court Paradise Hills Elementary school, a Play All Day facility. The GMWs provide landscape and custodial maintenance support such as pruning, planting, restroom cleaning at various facilities."/>
    <s v="Addition of Grounds Maintenance Worker IIThis adjustment includes the addition of 0.50 Grounds Maintenance Worker II and total associated non-personnel expenditures of $9,332 in the Parks and Recreation Department to support the maintenance and operations of the new Paradise Hills Elementary joint-use park."/>
    <s v="50% to CAP budget"/>
    <s v="Partial "/>
    <n v="0.5"/>
    <n v="23339"/>
    <x v="0"/>
    <n v="5"/>
    <x v="1"/>
    <x v="1"/>
  </r>
  <r>
    <n v="36698"/>
    <n v="119413"/>
    <n v="0"/>
    <s v="Addition of 1.00 Grounds Maintenance Supervisor and 1.00 Grounds Maintenance Worker II to support maintenance at Virginia Avenue, El Cajon Boulevard and University Avenue Transit Station facilities. The GMS supervises, inspects and prepare scheduling a crew of GMWs for landscape and custodial maintenance services."/>
    <s v="Transit Station Facilities StaffThis adjustment includes the addition of 1.00 Grounds Maintenance Supervisor and 1.00 Grounds Maintenance Worker II in the Parks and Recreation Department to support maintenance and operations at the Virginia Avenue, El Cajon Boulevard and University Avenue Transit Station facilities."/>
    <s v="50% to CAP budget"/>
    <s v="Partial "/>
    <n v="0.5"/>
    <n v="59706.5"/>
    <x v="0"/>
    <n v="5"/>
    <x v="1"/>
    <x v="1"/>
  </r>
  <r>
    <n v="36891"/>
    <n v="133236"/>
    <n v="66647"/>
    <s v="Addition of 1.00 FTE Senior Park Ranger in Open Space Division for the San Diego River. The Senior Park Ranger position will be responsible for collaborating and managing operations of a Ranger work unit along the San Diego River within the City of San Diego.  This includes developing and monitoring of the Ranger section budget; developing, collaborating, maintaining and monitoring various projects along the San Diego River including habitat restoration, interpretation and enforcement; liaison for the Department and San Diego River to various advisory groups, City departments, non-profit groups, media, land owners and public; performing outreach and interpretive programs for the areas of responsibility; assisting in the technical aspects of education, interpretation, and enforcement; and supervising various supervisory, volunteers and staff. The cost is anticipated to be shared with the State (1/3), PUD (1/3) and P&amp;amp;R (1/3).The Senior Park Ranger position will be responsible for collaborating and managing operations of a Ranger work unit along the San Diego River within the City of San Diego.  This includes developing and monitoring of the Ranger section budget; developing, collaborating, maintaining and monitoring various projects along the San Diego River including habitat restoration, interpretation and enforcement; liaison for the Department and San Diego River to various advisory groups, City departments, non-profit groups, media, land owners and public; performing outreach and interpretive programs for the areas of responsibility; assisting in the technical aspects of education, interpretation, and enforcement; and supervising various supervisory, volunteers and staff."/>
    <s v="Addition of Senior Park RangerThis adjustment includes the addition of 1.00 Senior Park Ranger in the Parks and Recreation Department to manage operations of the ranger work unit at the San Diego River in the Open Space Division."/>
    <s v="50% to CAP budget"/>
    <s v="Partial "/>
    <n v="0.5"/>
    <n v="66618"/>
    <x v="0"/>
    <n v="5"/>
    <x v="1"/>
    <x v="1"/>
  </r>
  <r>
    <n v="36985"/>
    <n v="11310"/>
    <n v="0"/>
    <s v="Addition of 0.20 FTE to make a current 0.30 Grounds Maintenance Worker II (position number 80000004) a .50 FTE."/>
    <s v="Addition of Grounds Maintenance Worker IIThis adjustment includes the addition of 0.20 Grounds Maintenance Worker II in the Parks and Recreation Department to support the Community Parks I Division."/>
    <s v="50% to CAP budget"/>
    <s v="Partial "/>
    <n v="0.5"/>
    <n v="5655"/>
    <x v="0"/>
    <n v="5"/>
    <x v="1"/>
    <x v="1"/>
  </r>
  <r>
    <n v="36986"/>
    <n v="1130"/>
    <n v="0"/>
    <s v="Addition of 0.02 FTE to combine a current 0.18 Grounds Maintenance Worker II (position number 80000008), and a .30 Grounds Maintenance Worker II (position number 80000037) to a .50 FTE."/>
    <s v="Addition of Grounds Maintenance IIThis adjustment includes the addition of 0.02 Grounds Maintenance Worker II in the Parks and Recreation Department to support the Community Parks II Division."/>
    <s v="50% to CAP budget"/>
    <s v="Partial "/>
    <n v="0.5"/>
    <n v="565"/>
    <x v="0"/>
    <n v="5"/>
    <x v="1"/>
    <x v="1"/>
  </r>
  <r>
    <n v="36338"/>
    <n v="580759"/>
    <n v="0"/>
    <s v="This adjustment  includes the additional of 6.00 FTE positions and total expenditures $550,000 to support the Public Works Contracts (PWC) Division of the Public Works Department. Currently PWC controls approximately 70% of the contracting process for competitively solicited work. As such, 1.0 FTE Principal Contract Specialist will plan and direct subordinate Contract Specialists and participation contractual administration, negotiation and recommendations of consultant and construction projects, 1.0  FTE Senior Contract Specialist will provide recommendations to contract awarding and administration, develop and maintain commercial terms of contracts, and  supervise and review the work of subordinate Contract Specialists, 4.0 FTE Contract Specialist to execute the advertisement and awarding of City's Capital Improvement Contracts (CIP) and coordinate the development of scope of work, pricing, budget and scheduling of assigned contracts. These positions will evaluate and manage Citywide projects that are related to repairs and improvements of infrastructure including but not limited to storm water/drainage systems, public buildings, park facilities, etc. .  The addition of these positions will create a proactive approach of contractual management, result in efficiency and cost savings as well as limit organizational liability and increase legal compliance. If not funded, Public Works - Contracts; Capital Projects will not be able to fully mange a contract cycle from initial, award, compliance and renewal/ completion and provide technical support resulting in delayed projects and increase of contract processing  and awarding time."/>
    <s v="Minor Constructions and RepairThe Fiscal Year 2019 Proposed Budget includes 6.00 FTE positions and total expenditures $550,000 to support the Public Works Contracts (PWC) Division of the Public Works Department to issue solicitations and award contracts for minor construction and repair projects which was previously managed by the Purchasing and Contracting (P&amp;amp;C) Department, who will now only issue solicitations and award contracts for maintenance projects.  These positions will evaluate and manage Citywide projects that are related to repairs and improvements of airports, parking lots, facilities, parks, streets etc.  If not funded, Public Works - Contracts; Capital Projects will not be able to coordinate the projects and provide technical support resulting in delayed projects and increase of contract processing time."/>
    <s v="Lowest % Attributable to CAP of 10%"/>
    <s v="Partial"/>
    <n v="0.1"/>
    <n v="58075.9"/>
    <x v="1"/>
    <s v="Overarching Implementation"/>
    <x v="1"/>
    <x v="2"/>
  </r>
  <r>
    <n v="36889"/>
    <n v="129159"/>
    <n v="0"/>
    <s v="Community Projects, Programs, and ServicesAdjustment reflects the addition of budget for Community Projects, Programs, and Services. The allocation is based on the Council Office's estimated savings for Fiscal Year 2018 as reported in the Fiscal Year 2018 Mid-Year Budget Monitoring Report, including any requested appropriation adjustments."/>
    <s v="Community Projects, Programs, and ServicesCommunity Projects, Programs, and Services (CPPS) is a division in each Council office. The funding level for each City Council office's CPPS division is initially determined based on estimated savings achieved from the previous fiscal year-end operating budget. These funds may be expended by each Council office for any government purpose or community benefit in accordance with Council Policy 100-06."/>
    <s v="Lowest % Attributable to CAP of 10%"/>
    <s v="Possible"/>
    <n v="0.1"/>
    <n v="12915.900000000001"/>
    <x v="1"/>
    <s v="Overarching Implementation"/>
    <x v="1"/>
    <x v="3"/>
  </r>
  <r>
    <n v="36890"/>
    <n v="89966"/>
    <n v="0"/>
    <s v="Community Projects, Programs, and ServicesAdjustment reflects the addition of budget for Community Projects, Programs, and Services. The allocation is based on the Council Office's estimated savings for Fiscal Year 2018 as reported in the Fiscal Year 2018 Mid-Year Budget Monitoring Report, including any requested appropriation adjustments."/>
    <s v="Community Projects, Programs, and ServicesCommunity Projects, Programs, and Services (CPPS) is a division in each Council office. The funding level for each City Council office's CPPS division is initially determined based on estimated savings achieved from the previous fiscal year-end operating budget. These funds may be expended by each Council office for any government purpose or community benefit in accordance with Council Policy 100-06."/>
    <s v="Lowest % Attributable to CAP of 10%"/>
    <s v="Possible"/>
    <n v="0.1"/>
    <n v="8996.6"/>
    <x v="1"/>
    <s v="Overarching Implementation"/>
    <x v="1"/>
    <x v="4"/>
  </r>
  <r>
    <n v="36911"/>
    <n v="51785"/>
    <n v="0"/>
    <s v="Community Projects, Programs, and ServicesAdjustment reflects the addition of budget for Community Projects, Programs, and Services. The allocation is based on the Council Office's estimated savings for Fiscal Year 2018 as reported in the Fiscal Year 2018 Mid-Year Budget Monitoring Report, including any requested appropriation adjustments."/>
    <s v="Community Projects, Programs, and ServicesCommunity Projects, Programs, and Services (CPPS) is a division in each Council office. The funding level for each City Council office's CPPS division is initially determined based on estimated savings achieved from the previous fiscal year-end operating budget. These funds may be expended by each Council office for any government purpose or community benefit in accordance with Council Policy 100-06."/>
    <s v="Lowest % Attributable to CAP of 10%"/>
    <s v="Partial "/>
    <n v="0.1"/>
    <n v="5178.5"/>
    <x v="1"/>
    <s v="Overarching Implementation"/>
    <x v="1"/>
    <x v="5"/>
  </r>
  <r>
    <n v="36912"/>
    <n v="109689"/>
    <n v="0"/>
    <s v="Community Projects, Programs, and ServicesAdjustment reflects the addition of budget for Community Projects, Programs, and Services. The allocation is based on the Council Office's estimated savings for Fiscal Year 2018 as reported in the Fiscal Year 2018 Mid-Year Budget Monitoring Report, including any requested appropriation adjustments."/>
    <s v="Community Projects, Programs, and ServicesCommunity Projects, Programs, and Services (CPPS) is a division in each Council office. The funding level for each City Council office's CPPS division is initially determined based on estimated savings achieved from the previous fiscal year-end operating budget. These funds may be expended by each Council office for any government purpose or community benefit in accordance with Council Policy 100-06."/>
    <s v="Lowest % Attributable to CAP of 10%"/>
    <s v="Partial "/>
    <n v="0.1"/>
    <n v="10968.900000000001"/>
    <x v="1"/>
    <s v="Overarching Implementation"/>
    <x v="1"/>
    <x v="6"/>
  </r>
  <r>
    <n v="36913"/>
    <n v="197278"/>
    <n v="0"/>
    <s v="Community Projects, Programs, and ServicesAdjustment reflects the addition of budget for Community Projects, Programs, and Services. The allocation is based on the Council Office's estimated savings for Fiscal Year 2018 as reported in the Fiscal Year 2018 Mid-Year Budget Monitoring Report, including any requested appropriation adjustments."/>
    <s v="Community Projects, Programs, and ServicesCommunity Projects, Programs, and Services (CPPS) is a division in each Council office. The funding level for each City Council office's CPPS division is initially determined based on estimated savings achieved from the previous fiscal year-end operating budget. These funds may be expended by each Council office for any government purpose or community benefit in accordance with Council Policy 100-06."/>
    <s v="Lowest % Attributable to CAP of 10%"/>
    <s v="Partial "/>
    <n v="0.1"/>
    <n v="19727.800000000003"/>
    <x v="1"/>
    <s v="Overarching Implementation"/>
    <x v="1"/>
    <x v="7"/>
  </r>
  <r>
    <n v="36914"/>
    <n v="90044"/>
    <n v="0"/>
    <s v="Community Projects, Programs, and ServicesAdjustment reflects the addition of budget for Community Projects, Programs, and Services. The allocation is based on the Council Office's estimated savings for Fiscal Year 2018 as reported in the Fiscal Year 2018 Mid-Year Budget Monitoring Report, including any requested appropriation adjustments."/>
    <s v="Community Projects, Programs, and ServicesCommunity Projects, Programs, and Services (CPPS) is a division in each Council office. The funding level for each City Council office's CPPS division is initially determined based on estimated savings achieved from the previous fiscal year-end operating budget. These funds may be expended by each Council office for any government purpose or community benefit in accordance with Council Policy 100-06."/>
    <s v="Lowest % Attributable to CAP of 10%"/>
    <s v="Partial "/>
    <n v="0.1"/>
    <n v="9004.4"/>
    <x v="1"/>
    <s v="Overarching Implementation"/>
    <x v="1"/>
    <x v="8"/>
  </r>
  <r>
    <n v="36915"/>
    <n v="53156"/>
    <n v="0"/>
    <s v="Community Projects, Programs, and ServicesAdjustment reflects the addition of budget for Community Projects, Programs, and Services. The allocation is based on the Council Office's estimated savings for Fiscal Year 2018 as reported in the Fiscal Year 2018 Mid-Year Budget Monitoring Report, including any requested appropriation adjustments."/>
    <s v="Community Projects, Programs, and ServicesCommunity Projects, Programs, and Services (CPPS) is a division in each Council office. The funding level for each City Council office's CPPS division is initially determined based on estimated savings achieved from the previous fiscal year-end operating budget. These funds may be expended by each Council office for any government purpose or community benefit in accordance with Council Policy 100-06."/>
    <s v="Lowest % Attributable to CAP of 10%"/>
    <s v="Partial "/>
    <n v="0.1"/>
    <n v="5315.6"/>
    <x v="1"/>
    <s v="Overarching Implementation"/>
    <x v="1"/>
    <x v="9"/>
  </r>
  <r>
    <n v="36916"/>
    <n v="110035"/>
    <n v="0"/>
    <s v="Community Projects, Programs, and ServicesAdjustment reflects the addition of budget for Community Projects, Programs, and Services. The allocation is based on the Council Office's estimated savings for Fiscal Year 2018 as reported in the Fiscal Year 2018 Mid-Year Budget Monitoring Report, including any requested appropriation adjustments."/>
    <s v="Community Projects, Programs, and ServicesCommunity Projects, Programs, and Services (CPPS) is a division in each Council office. The funding level for each City Council office's CPPS division is initially determined based on estimated savings achieved from the previous fiscal year-end operating budget. These funds may be expended by each Council office for any government purpose or community benefit in accordance with Council Policy 100-06."/>
    <s v="Lowest % Attributable to CAP of 10%"/>
    <s v="Partial "/>
    <n v="0.1"/>
    <n v="11003.5"/>
    <x v="1"/>
    <s v="Overarching Implementation"/>
    <x v="1"/>
    <x v="10"/>
  </r>
  <r>
    <n v="36917"/>
    <n v="90306"/>
    <n v="0"/>
    <s v="Community Projects, Programs, and ServicesAdjustment reflects the addition of budget for Community Projects, Programs, and Services. The allocation is based on the Council Office's estimated savings for Fiscal Year 2018 as reported in the Fiscal Year 2018 Mid-Year Budget Monitoring Report, including any requested appropriation adjustments."/>
    <s v="Community Projects, Programs, and ServicesCommunity Projects, Programs, and Services (CPPS) is a division in each Council office. The funding level for each City Council office's CPPS division is initially determined based on estimated savings achieved from the previous fiscal year-end operating budget. These funds may be expended by each Council office for any government purpose or community benefit in accordance with Council Policy 100-06."/>
    <s v="Lowest % Attributable to CAP of 10%"/>
    <s v="Partial "/>
    <n v="0.1"/>
    <n v="9030.6"/>
    <x v="1"/>
    <s v="Overarching Implementation"/>
    <x v="1"/>
    <x v="11"/>
  </r>
  <r>
    <n v="36827"/>
    <n v="300000"/>
    <n v="0"/>
    <s v="As part of the City’s efforts to support the work of the Regional Task Force on the Homeless (RTFH) and the Regional Community Plan to create a Homeless Crisis Response System, the City envisions a Housing Navigation Center (&amp;quot;Center&amp;quot; or &amp;quot;HNC&amp;quot;) to serve as an entry point of the Coordinated Entry System (CES), provide core services to address housing crises, and help clients access a range of mainstream services that impact housing stability. On January 27, 2017, the RTFH counted 5,619 homeless individuals in the City during the annual Point-in-Time Count homeless census. Of those counted, 3,231 homeless individuals are living without shelter on the streets, inside their cars, on beaches or in canyons. The number of San Diegans experiencing homelessness continues to grow. Further compounding the increase in homelessness, the wide variety of support services available in San Diego to assist homeless individuals obtain and maintain permanent housing is often difficult to navigate. Over the next five years and subject to funding availability, the City, through San Diego Housing Commission (SDHC), will contribute $300,000 to the HNC, subject to budgetary availability. The City and SDHC expect to incorporate multiple providers, including diverse and smaller organizations to meet varied community needs, working through a lead applicant to provide a comprehensive approach, leveraging the experience and capabilities of multiple organizations that may serve specialized homeless populations. The City, through the SDHC, is making available up to $11,550,000 in Community Development Block Grant (CDBG), City General Fund, and City Low and Moderate Income Housing Funds for new construction or renovation of an existing facility to site and operate the HNC. These funds will be available during the City’s Fiscal Years 2019 to 2023 (July 1 to June 30)."/>
    <s v="Housing Navigation CenterAddition of $300,000 in ongoing general fund support for the operation costs of the Housing Navigation Center through San Diego Housing Commission (SDHC) to provide a wide variety of support services to assist homeless individuals obtain and maintain permanent housing."/>
    <s v="Lowest % Attributable to CAP of 10%"/>
    <s v="Possible"/>
    <n v="0.1"/>
    <n v="30000"/>
    <x v="1"/>
    <s v="Enhance Social Equity"/>
    <x v="1"/>
    <x v="12"/>
  </r>
  <r>
    <n v="35881"/>
    <n v="58030"/>
    <n v="0"/>
    <s v="Addition of 1.00 FTE Program Manager and total expenditure of $143,159 in the Transportation and Storm Water Department. This position will be responsible for the execution, oversight, coordination, implementation, monitoring, and reporting for the following critical programs: the Bike Share Program, Vision Zero Program, Climate Action Plan, Downtown Mobility Plan, and Capital Improvement Projects. This position will coordinate with other City departments on TEO programs to ensure the resolution of safety issues; assist the Deputy Director with future policies and strategic plans; and supervise four sections within the division.This addition is partially offset by the reduction of 1.00 FTE  Assistant Engineer Civil position. "/>
    <s v="Program ManagerThe adjustment includes the addition of 1.00 FTE position and total expenditures of $143,159 in the Transportation and Storm Water Department to support the Bike Share Program, Vision Zero Program, Climate Action Plan, Downtown Mobility Plan, and Capital Improvement Projects, offset by the reduction of 1.00 Assistant Engineer Civil position. This position will ensure the Department will efficiently meet each program's objectives."/>
    <s v="Ok"/>
    <s v="Ok"/>
    <n v="1"/>
    <n v="58030"/>
    <x v="2"/>
    <n v="3"/>
    <x v="1"/>
    <x v="13"/>
  </r>
  <r>
    <n v="36113"/>
    <n v="250000"/>
    <n v="0"/>
    <s v="Requesting the additional funds needed for the Mixed Income Housing Density Program's environmental review and CEQA (California Environmental Quality Act) document preparation. The proposed Mixed Income/Workforce Housing Density Program is designed to promote the development of housing for first-time homebuyers. The proposed program is modeled after the State and City Affordable Housing Density Bonus regulations, and provides incentives for developers to construct housing projects that provide units that can be sold or rented to entry-level/mixed income households.  One of the noted program requirements is that participating projects must be located within the City's Transit Priority Areas (TPA) pursuant to the City's Climate Action Plan. The final deliverable would be Council adoption of revisions to the Land Development Code.  Not funding this request would delay the ongoing implementation of a portion of the Mayor's housing affordability initiatives as discussed in the State of the City Address on January 12, 2017 and January 11, 2018.  In addition, it would delay the implementation of a portion of the Smart Growth &amp;amp; Land Use Committee's work program for 2017.This request is included in the FY2019-2023 Five Year Outlook. "/>
    <s v="Mixed Income Housing Density ProgramAddition of $250,000 in one-time non-personnel expenditures for contractual services for the Mixed Income Housing Density Program's environmental review and CEQA document preparation.  It is anticipated that additional funding would be needed for the preparation of an environmental impact report. The proposed Mixed Income/Workforce Housing Density Program is designed to promote the development of housing for first-time homebuyers. The final deliverable would be Council adoption of revisions to the Land Development Code. "/>
    <s v="Ok"/>
    <s v="Ok"/>
    <n v="1"/>
    <n v="250000"/>
    <x v="1"/>
    <s v="Enhance Social Equity"/>
    <x v="1"/>
    <x v="14"/>
  </r>
  <r>
    <n v="35529"/>
    <n v="43400"/>
    <n v="0"/>
    <s v="Addition of on-going non-personnel expenditures of $43,400 for special mailing. This increase is needed for special mailing to notify customers that Advanced Metering Infrastructure (AMI) devices have been installed, and that the City will begin billing using AMI data and customers may use Ami Information to view water use through the customer portal.This adjustment is related to Form ID 35525 (Water Fund)."/>
    <s v="Advanced Metering Infrastructure ProjectThe Fiscal Year 2019 Proposed Budget includes the addition of on-going non-personnel expenditures of $43,400 for Advanced Metering Infrastructure Project mailing costs. Funding for AMI bill notifications are to ensure individual customers are notified of AMI availability when their area has been installed. This increase is needed for special mailing to notify customers that Advanced Metering Infrastructure (AMI) devices have been installed, and that the City will begin billing using AMI data and customers may use Ami Information to view water use through the customer portal."/>
    <s v="Partial"/>
    <s v="Partial"/>
    <n v="0.5"/>
    <n v="21700"/>
    <x v="3"/>
    <n v="1"/>
    <x v="1"/>
    <x v="0"/>
  </r>
  <r>
    <n v="36250"/>
    <n v="613652"/>
    <n v="0"/>
    <s v="Addition of on-going non-personnel expenditures of $613,652 to support the 4th Amendment to the Advanced Metering Infrastructure (AMI) Initial Phase Contract. The current contract expires on February 27, 2018 and this amendment is needed for the contractor to complete work on the Field Deployment Manager software needed for City staff to manage installations in the field and to continue the maintenance, licenses, and hosting fees until June 2019. The amendment will also allow for some additional AMI equipment purchases.This adjustment is related to Form 35525 (Water Fund), 36292 (Water Fund), and 35529 (Muni Fund)."/>
    <s v="Advanced Metering Infrastructure ProjectThe Fiscal Year 2019 Proposed Budget includes the addition of on-going non-personnel expenditures of $613,652 to support the Advanced Metering Infrastructure Project. Not funding non-capitalized expenditures will significantly delay implementation and not allow proper operational utilization of system."/>
    <s v="Partial"/>
    <s v="Partial"/>
    <n v="0.5"/>
    <n v="306826"/>
    <x v="3"/>
    <n v="1"/>
    <x v="1"/>
    <x v="0"/>
  </r>
  <r>
    <n v="35525"/>
    <n v="43400"/>
    <n v="0"/>
    <s v="Addition of on-going non-personnel expenditures of $43,400 for special mailing. This increase is needed for special mailing to notify customers that Advanced Metering Infrastructure (AMI) devices have been installed, and that the City will begin billing using AMI data and customers may use Ami Information to view water use through the customer portal.This adjustment is related to Form ID 35529 (Muni Fund)."/>
    <s v="Advanced Metering Infrastructure ProjectThe Fiscal Year 2019 Proposed Budget includes the addition of on-going non-personnel expenditures of $43,400 for Advanced Metering Infrastructure Project mailing costs. Funding for AMI bill notifications are to ensure individual customers are notified of AMI availability when their area has been installed. This increase is needed for special mailing to notify customers that Advanced Metering Infrastructure (AMI) devices have been installed, and that the City will begin billing using AMI data and customers may use Ami Information to view water use through the customer portal."/>
    <s v="Partial"/>
    <s v="Partial"/>
    <n v="0.5"/>
    <n v="21700"/>
    <x v="3"/>
    <n v="1"/>
    <x v="1"/>
    <x v="0"/>
  </r>
  <r>
    <n v="36270"/>
    <n v="200000"/>
    <n v="0"/>
    <s v="Addition of on-going non-personnel expenditures of $200,000 to support the implementation of the Parkway Strips Replacement Pilot Project. The Parkway Strips Replacement Pilot Project will reduce water use and control stormwater runoff."/>
    <s v="Parkway Strips Replacement Pilot ProjectThe Fiscal Year 2019 Proposed Budget includes the addition of non-personnel expenditures of $200,000 to support the implementation of the Parkway Strips Replacement Pilot Project. Funding is necessary in order to move forward with the water use reduction initiative. "/>
    <s v="Ok"/>
    <s v="Ok"/>
    <n v="1"/>
    <n v="200000"/>
    <x v="3"/>
    <n v="1"/>
    <x v="1"/>
    <x v="0"/>
  </r>
  <r>
    <n v="36272"/>
    <n v="150000"/>
    <n v="0"/>
    <s v="Addition of on-going non-personnel expenditures of $150,000 for the continuation of storm water capture and use feasibility studies. Funding is utilized for County and environmental stakeholder collaboration/commitments for storm water impact reduction or beneficiaries."/>
    <s v="Feasibility StudiesThe Fiscal Year 2019 Proposed Budget includes the addition of on-going non-personnel expenditures of $150,000 for the continuation of storm water capture and use feasibility studies. Funding is utilized for County and environmental stakeholder collaboration/commitments for storm water impact reduction or beneficiaries."/>
    <s v="Ok"/>
    <s v="Ok"/>
    <n v="1"/>
    <n v="150000"/>
    <x v="0"/>
    <n v="5"/>
    <x v="0"/>
    <x v="0"/>
  </r>
  <r>
    <n v="36292"/>
    <n v="613652"/>
    <n v="0"/>
    <s v="Addition of on-going non-personnel expenditures of $613,652 to support the 4th Amendment to the Advanced Metering Infrastructure (AMI) Initial Phase Contract. The current contract expires on February 27, 2018 and this amendment is needed for the contractor to complete work on the Field Deployment Manager software needed for City staff to manage installations in the field and to continue the maintenance, licenses, and hosting fees until June 2019. The amendment will also allow for some additional AMI equipment purchases.This adjustment is related to Form 35525 (Water Fund), 35529 (Muni Fund), and 36250 (Muni Fund)."/>
    <s v="Advanced Metering Infrastructure ProjectThe Fiscal Year 2019 Proposed Budget includes the addition of on-going non-personnel expenditures of $613,652 to support the Advanced Metering Infrastructure Project. Not funding non-capitalized expenditures will significantly delay implementation and not allow proper operational utilization of system."/>
    <s v="Ok"/>
    <s v="Ok"/>
    <n v="1"/>
    <n v="613652"/>
    <x v="3"/>
    <n v="1"/>
    <x v="1"/>
    <x v="0"/>
  </r>
  <r>
    <n v="36429"/>
    <n v="113978"/>
    <n v="0"/>
    <s v="Addition of 0.57 Senior Water Operations Supervisor and 0.57 Plant Process Control Supervisor to support the Pure Water Program. 0.57 Senior Water Operations Supervisor will assist with planning and facilitating Water related projects in support of the Pure Water Program. In addition, this position will be responsible for managing transportation and other operations between the Miramar Reservoir and the North City Pure Water Facility when the plant comes online in 2021. Senior Water Operations Supervisor duties include: 1) Reports Treatment Plant Superintendent; 2) Plans and supervises the operation of Pure Water Facility and related facilities/equipment; 3) Directs the daily testing of purified water in various stages of treatment; interprets test results to determine necessary changes in chemical dosage and treatment processes; manages purified water quality adjustments; 4) Assumes responsibility for all critical decisions regarding operational changes, maintenance priorities, scheduling; 5) Prepares compliance reports for numerous regulations of multiple federal, state, and local agencies.  0.57 Plant Process Control Supervisor will assist with planning and operation / support of the North City Pure Water Facility. This position will be involved with the development of training, operation manual / materials, and guidelines for the North City Facility and is critical to FY 2019 to be involved in beginning phases of training and review of the facility. Plant Process Control Supervisor duties include: 1) Reports to Senior Plant Technician Supervisor; 2) Supervises, plans, schedules, assigns and participates in the work of skilled subordinate staff who design, install, test, adjust, modify and maintain digital and logic circuitry, microprocessor controlled electrical and electronic devices and elements, such as programmable logic controllers, process control equipment, recorders, sensors, alarms, and controllers on a wide variety of electrical, electro-mechanical, pneumatic and hydraulic equipment and devices; 3) Plans and performs: installation, testing, adjustments, modification and maintenance of complex fixed and portable electronic and telemetry systems and equipment; 4) Designs, modifies and makes programming and software improvements on computerized system control and data acquisition operations; 5) Analyzes problems and repairs electronic instrumentation control systems; 6) Distinguished from the Plant Process Control Electrician by certification level, experience and lead responsibilities. Please refer to Form ID 36428 and 36426."/>
    <s v="Pure Water ProgramAddition of 0.57 Senior Water Operations Supervisor and 0.57 Plant Process Control Supervisor to support the Pure Water Program. 0.57 Senior Water Operations Supervisor will assist with planning and facilitating Water related projects in support of the Pure Water Program. In addition, this position will be responsible for managing transportation and other operations between the Miramar Reservoir and the North City Pure Water Facility when the plant comes online in 2021. 0.57 Plant Process Control Supervisor will assist with planning and operation / support of the North City Pure Water Facility. This position will be involved with the development of training, operation manual / materials, and guidelines for the North City Facility and is critical to FY 2019 to be involved in beginning phases of training and review of the facility. These positions are required to be added within FY19 to allow for participation in the final phase of design, construction, operational and commissioning review of the North City Pure Water Facility and other aspects of phase I projects."/>
    <s v="Ok"/>
    <s v="Ok"/>
    <n v="1"/>
    <n v="113978"/>
    <x v="0"/>
    <n v="5"/>
    <x v="0"/>
    <x v="0"/>
  </r>
  <r>
    <n v="36482"/>
    <n v="2712436"/>
    <n v="0"/>
    <s v="Addition of on-going non-personnel expenditures of $2.7 million to fund the Trussell Technologies Agreement, Inc. to perform specialized technical support service for the North City Pure Water Facility (NCPWF) and the Demonstration Pure Water Facility (DPWF).  Trussell will continue testing and performing research related to water treatment and optimization as their services are a critical aspect of successful implementation of Pure Water Phase I to deliver the City's first 30 million gallons per day of purified water by 2022."/>
    <s v="Pure Water ProgramThe Fiscal Year 2019 Proposed Budget includes the addition of non-personnel expenditures of $2.7 million to support the Pure Water Program. Funding is needed to facilitate the critical testing and research related to water treatment and optimization for the NCPWF and DPWF. Funding for design, permitting, and acceptance of NCPWF testing will ensure timeframe for Pure Water Phase One implementation is on track."/>
    <s v="Ok"/>
    <s v="Ok"/>
    <n v="1"/>
    <n v="2712436"/>
    <x v="0"/>
    <n v="5"/>
    <x v="0"/>
    <x v="0"/>
  </r>
  <r>
    <n v="36483"/>
    <n v="123000"/>
    <n v="0"/>
    <s v="Addition of on-going non-personnel expenditures of $123,000 for ongoing operations and maintenance cost for the Demonstration Pure Water Facility (DPWF). This addition is needed to facilitate the critical testing and research related to water treatment and optimization of the DPWF. Funding for design, permitting, and acceptance of NCPWF testing will ensure timeframe for Pure Water Phase One implementation is on track.Please reference related Form ID 36481 and 36484."/>
    <s v="Pure Water ProgramThe Fiscal Year 2019 Proposed Budget includes the addition of non-personnel expenditures of $123,000 to support the Pure Water Program. This addition is needed to facilitate the critical testing and research related to water treatment and optimization of the DPWF. Funding for design, permitting, and acceptance of NCPWF testing will ensure timeframe for Pure Water Phase One implementation is on track."/>
    <s v="Ok"/>
    <s v="Ok"/>
    <n v="1"/>
    <n v="123000"/>
    <x v="0"/>
    <n v="5"/>
    <x v="0"/>
    <x v="0"/>
  </r>
  <r>
    <n v="36484"/>
    <n v="2700000"/>
    <n v="0"/>
    <s v="Addition of on-going non-personnel expenditures of $2.7 million (total $5.4 million between Metro and Water) related to the Stantec Consulting Services MSA amendment for all design, permitting, and environmental planning expenditures that are not capital in nature, therefore, cannot be included in the Capital Improvement Program (CIP) budget.This adjustment is related to Form 36481 (Metro Fund). Please refer to Form ID 36481 and 36483."/>
    <s v="Pure Water ProgramThe Fiscal Year 2019 Proposed Budget includes the addition of on-going non-personnel expenditures of $2.7 million (total $5.4 million between Metro and Water) related to the Stantec Consulting Services MSA amendment for all design, permitting, and environmental planning expenditures that are not capital in nature, therefore, cannot be included in the Capital Improvement Program (CIP) budget."/>
    <s v="Ok"/>
    <s v="Ok"/>
    <n v="1"/>
    <n v="2700000"/>
    <x v="0"/>
    <n v="5"/>
    <x v="0"/>
    <x v="0"/>
  </r>
  <r>
    <n v="36281"/>
    <n v="40509"/>
    <n v="0"/>
    <s v="Addition of 0.50 FTE Associate Management Analyst, transferring from the General Fund to the Recycling Fund. This position (Position ID 30013254) oversees the General and Recycling Fund budgets. Transferring this position to the Recycling Fund will reflect a more appropriate budgeting of this position based on current duties.  Refer to Form ID 36280 for General Fund reduction."/>
    <s v="Addition of Associate Management AnalystThis adjustment includes the addition of 0.50 FTE in the Environmental Services Department by transferring the FTE from the General Fund to the Recycling Fund. This position oversees the General and Recycling Fund budgets. There will be no impact to service levels as a result of this reduction."/>
    <s v="Ok"/>
    <s v="Ok"/>
    <n v="1"/>
    <n v="40509"/>
    <x v="4"/>
    <n v="4"/>
    <x v="1"/>
    <x v="15"/>
  </r>
  <r>
    <n v="36271"/>
    <n v="102994"/>
    <n v="0"/>
    <s v="To support in-house design, as well as minor contracts coming to AEP via AMP."/>
    <s v="Architectural Engineering &amp;amp; Parks In House Design SupportCurrently there is a need of an Associate Engineer-Mechanical to work on the design of the City Facilities and ventilation systems.  Currently the Department has no engineers with the background experience to perform  in-house design  for ventilations systems that  are outdated and require upgrades to comply with City regulations."/>
    <s v="Lowest % Attributable to CAP of 10%"/>
    <s v="Partial"/>
    <n v="0.1"/>
    <n v="10299.400000000001"/>
    <x v="2"/>
    <n v="3"/>
    <x v="1"/>
    <x v="2"/>
  </r>
  <r>
    <n v="36342"/>
    <n v="617964"/>
    <n v="0"/>
    <s v="Pure Water conveyance project will need 2.00 Associates to manage the Construction Management  consultants who have been contracted to inspect 4 conveyance projects. If not approved the Pure Water program will not have dedicated Associate level staff which will affect critical path decision making and over all project quality.  Pure Water treatment plant projects will need 4 Associates to manage the Construction Management  consultants who have been contracted to inspect the 9 plant projects. If not approved the Pure Water program will not have dedicated Associate level staff which will affect critical path decision making and over all project quality."/>
    <s v="Construction Management Field Services Pure Water SupportThis adjustment includes the addition of 6.00 Associate Engineer-Civil positions and total expenditures of $589,407 to manage the Construction Management consultants who have been contracted to inspect the Conveyance and Pure Water Treatment Plan Projects."/>
    <s v="Ok"/>
    <s v="Ok"/>
    <n v="1"/>
    <n v="617964"/>
    <x v="0"/>
    <n v="5"/>
    <x v="0"/>
    <x v="2"/>
  </r>
  <r>
    <n v="37246"/>
    <n v="188017"/>
    <n v="0"/>
    <s v="Addition of Director Position"/>
    <m/>
    <s v="Ok"/>
    <s v="Ok"/>
    <n v="1"/>
    <n v="188017"/>
    <x v="1"/>
    <s v="Overarching Implementation"/>
    <x v="1"/>
    <x v="16"/>
  </r>
  <r>
    <n v="37220"/>
    <n v="147812"/>
    <n v="143159"/>
    <s v="Addition of 1.00 FTE Program Manager and associated non-personnel expenditures to create and implement the Municipal Energy Strategy Plan which supports the City's CAP target to reduce energy consumption at municipal facilities by 15% by 2020 and an additional 25% by 2035.  The position is anticipated to be 100% reimbursed by the LGP."/>
    <m/>
    <s v="Ok"/>
    <s v="Ok"/>
    <n v="1"/>
    <n v="147812"/>
    <x v="1"/>
    <s v="Overarching Implementation"/>
    <x v="1"/>
    <x v="16"/>
  </r>
  <r>
    <n v="37228"/>
    <n v="88726"/>
    <n v="30600"/>
    <s v="Addition of 1.00 FTE Senior Management Analyst position and associated non-personnel expenditures to implement a Commercial Energy Benchmarking Ordinance and a Residential Energy Disclosure Ordinance to support the City's Climate Action Plan (CAP) target to reduce energy use.  This position is anticipated to be 25% reimbursable by the City Local Government Partnership (LGP)."/>
    <s v="Addition of Senior Mgmt AnalystThis adjustment includes the addition of 1.00 FTE Senior Management position and total expenditures of $86,236 in the Environmental Services Department to implement a Commercial Energy Benchmarking Ordinance and a Residential Energy Disclosure Ordinance to support the City's Climate Action Plan."/>
    <s v="Ok"/>
    <s v="Ok"/>
    <n v="1"/>
    <n v="88726"/>
    <x v="1"/>
    <s v="Overarching Implementation"/>
    <x v="1"/>
    <x v="16"/>
  </r>
  <r>
    <n v="37239"/>
    <n v="712456"/>
    <n v="0"/>
    <s v="Climate Action Plan (CAP) commits to expanding social equity in sustainability efforts and reporting. Opportunities exist to leverage state and federal grant funding with a 1.00 FTE Community Development Specialist 4 (CDS IV)who could build on city data, existing programs, and develop initiatives for a sustainability-equity nexus. This position could support progress in all areas of the CAP with a focus on equity.  Initially, existing Local Government Partnership funds (current grant funding) could support a portion of this FTE (up to 50%).  Also, the highest profile CAP initiative is implementing 100% renewable energy. This initiative requires substantive research, management of contracts, outreach, expertise and regular engagement with stakeholders and decision makers. A 1.00 FTE Program Coordinator is necessary to continue this initiative and achieve successful implementation. To support the CAP, $500,000 for contracts will assist in the direction to move forward on two pathways.  This requires additional effort and cost for 3rd party review of feasibility, two business plans, and other analyses are needed for two potential programs.  As these projects are funded, they will serve an increased number of City residents, which will in turn impact the Economic Development Department’s Key Performance Indicators (KPIs): (KPI #1)-Amount of CO2 emissions reduced community-wide and from City Operations.  Approved by Shirley Reid, Supervising Management Analyst, 1/16/18"/>
    <s v="Climate Action PlanThe highest profile Climate Action Plan (CAP) initiative is implementing 100% renewable energy. This initiative requires substantive research, management of contracts, outreach, expertise and regular engagement with stakeholders and decision makers. The 2.00 FTEs and contract are necessary to continue this initiative and achieve successful implementation."/>
    <s v="Ok"/>
    <s v="Ok"/>
    <n v="1"/>
    <n v="712456"/>
    <x v="5"/>
    <s v="Overarching Implementation"/>
    <x v="1"/>
    <x v="16"/>
  </r>
  <r>
    <n v="37253"/>
    <n v="219943"/>
    <n v="0"/>
    <s v="Addition of non-personnel expenditures for rental compensation to the General Fund for Non-General Fund use of the 101 Ash Street."/>
    <s v="Rental ReimbursementThe Fiscal Year 2019 Proposed Budget includes the addition of $219,943 for the reimbursement of rent for 101 Ash Street to the General Fund."/>
    <s v="Ok"/>
    <s v="Ok"/>
    <n v="1"/>
    <n v="219943"/>
    <x v="1"/>
    <s v="Overarching Implementation"/>
    <x v="1"/>
    <x v="16"/>
  </r>
  <r>
    <n v="37314"/>
    <n v="127055"/>
    <n v="0"/>
    <s v="This position will work in parallel with the existing SWDOS to efficiently oversee the operation and maintenance, as well as in detecting and addressing day-to-day issues and problems within the potable water distribution system. In addition, this position will be responsible for addressing any deferred maintenance backlog and implementing a comprehensive preventive maintenance program. The current SWDOS' span of control and responsibility is too large and broad to be effective. An operational error in the Water Distribution System could cause customers to be without water and could lead to water contamination, loss of fire service (causing public health and safety issues) and potential violations of Municipal, State, and Federal water quality laws exposing the Public Utilities Department (PUD) to liability and public criticism. This position will also be utilized to support the Pure Water Program by ensuring the operations and maintenance requirements are integrated, at each phase, into this new Program."/>
    <s v="&lt;h3&gt;Addition of Senior Water Distribution Operations Supervisor&lt;/h3&gt;Addition of Senior Water Distribution Operations Supervisor to work in parallel with the existing SWDOS to efficiently oversee the operation and maintenance, as well as in detecting and addressing day-to-day issues and problems within the potable water distribution system."/>
    <s v="Partial"/>
    <s v="Partial"/>
    <n v="0.5"/>
    <n v="63527.5"/>
    <x v="0"/>
    <n v="5"/>
    <x v="0"/>
    <x v="0"/>
  </r>
  <r>
    <n v="37271"/>
    <n v="88350"/>
    <n v="0"/>
    <s v="Addition of ongoing non-personnel expenditures of $88,350 for the reimbursement to the Park and Recreation Department for allocated costs to support San Diego River activities. The Park and Recreation Department has requested budget for the addition of 1.00 Senior Park Ranger, and associated non-personnel expenditures to manage operations of the ranger work unit at the San Diego River in the Open Space Division. The Public Utilities Department owns a portion of the San Diego River lands; as such, the Department will be sharing a portion of the costs (50%) for related activities."/>
    <s v="&lt;h3&gt;Reimbursement to Park and Recreation for Sr. Park Ranger&lt;/h3&gt;Addition of non-personnel expenditures for the reimbursement to the Park and Recreation Department for allocated costs to support San Diego River Park Master Plan."/>
    <s v="Partial"/>
    <s v="Partial"/>
    <n v="0.5"/>
    <n v="44175"/>
    <x v="0"/>
    <n v="5"/>
    <x v="0"/>
    <x v="0"/>
  </r>
  <r>
    <m/>
    <m/>
    <m/>
    <m/>
    <s v="CIP"/>
    <s v="Miramar Landfill Facility Improvements"/>
    <n v="2000000"/>
    <n v="0.5"/>
    <n v="1000000"/>
    <x v="4"/>
    <n v="4"/>
    <x v="1"/>
    <x v="15"/>
  </r>
  <r>
    <m/>
    <m/>
    <m/>
    <m/>
    <s v="CIP"/>
    <s v="Chollas Lake Improvements"/>
    <n v="350000"/>
    <n v="1"/>
    <n v="350000"/>
    <x v="0"/>
    <n v="5"/>
    <x v="0"/>
    <x v="1"/>
  </r>
  <r>
    <m/>
    <m/>
    <m/>
    <m/>
    <s v="CIP"/>
    <s v="Miramar Landfill Storm Water Improvements"/>
    <n v="1000000"/>
    <n v="1"/>
    <n v="1000000"/>
    <x v="0"/>
    <n v="5"/>
    <x v="0"/>
    <x v="15"/>
  </r>
  <r>
    <m/>
    <m/>
    <m/>
    <m/>
    <s v="CIP"/>
    <s v="Market St-Euclid to Pitta-Improvements"/>
    <n v="200000"/>
    <n v="0.1"/>
    <n v="20000"/>
    <x v="2"/>
    <n v="3"/>
    <x v="1"/>
    <x v="13"/>
  </r>
  <r>
    <m/>
    <m/>
    <m/>
    <m/>
    <s v="CIP"/>
    <s v="Miramar Landfill Gas Recovery Improvemen"/>
    <n v="1800000"/>
    <n v="1"/>
    <n v="1800000"/>
    <x v="4"/>
    <n v="4.0999999999999996"/>
    <x v="1"/>
    <x v="15"/>
  </r>
  <r>
    <m/>
    <m/>
    <m/>
    <m/>
    <s v="CIP"/>
    <s v="Miramar Landfill Storm Water Improvement"/>
    <n v="0"/>
    <n v="1"/>
    <n v="0"/>
    <x v="0"/>
    <n v="5"/>
    <x v="0"/>
    <x v="15"/>
  </r>
  <r>
    <m/>
    <m/>
    <m/>
    <m/>
    <s v="CIP"/>
    <s v="Market Street-47th to Euclid-Complete Street"/>
    <n v="900000"/>
    <n v="0.1"/>
    <n v="90000"/>
    <x v="2"/>
    <n v="3"/>
    <x v="1"/>
    <x v="13"/>
  </r>
  <r>
    <m/>
    <m/>
    <m/>
    <m/>
    <s v="CIP"/>
    <s v="Talmadge Traffic Calming Infrastructure"/>
    <n v="20000"/>
    <n v="0.1"/>
    <n v="2000"/>
    <x v="2"/>
    <n v="3"/>
    <x v="1"/>
    <x v="1"/>
  </r>
  <r>
    <m/>
    <m/>
    <m/>
    <m/>
    <s v="CIP"/>
    <s v="Advanced Metering Infrastructure"/>
    <n v="1781864"/>
    <n v="0.1"/>
    <n v="178186.40000000002"/>
    <x v="2"/>
    <n v="3"/>
    <x v="1"/>
    <x v="0"/>
  </r>
  <r>
    <m/>
    <m/>
    <m/>
    <m/>
    <s v="CIP"/>
    <s v="NCWRP Improvements to 30 mgd"/>
    <n v="3080000"/>
    <n v="1"/>
    <n v="3080000"/>
    <x v="0"/>
    <n v="5"/>
    <x v="0"/>
    <x v="0"/>
  </r>
  <r>
    <m/>
    <m/>
    <m/>
    <m/>
    <s v="CIP"/>
    <s v="Streamview Drive Improvements Phase 2"/>
    <n v="900000"/>
    <n v="0.1"/>
    <n v="90000"/>
    <x v="2"/>
    <n v="3"/>
    <x v="1"/>
    <x v="13"/>
  </r>
  <r>
    <m/>
    <m/>
    <m/>
    <m/>
    <s v="CIP"/>
    <s v="Citywide Energy Improvements"/>
    <n v="0"/>
    <n v="1"/>
    <n v="0"/>
    <x v="3"/>
    <n v="1.2"/>
    <x v="1"/>
    <x v="15"/>
  </r>
  <r>
    <m/>
    <m/>
    <m/>
    <m/>
    <s v="CIP"/>
    <s v="Minor Bike Facilities"/>
    <n v="900000"/>
    <n v="1"/>
    <n v="900000"/>
    <x v="2"/>
    <n v="3.3"/>
    <x v="1"/>
    <x v="13"/>
  </r>
  <r>
    <m/>
    <m/>
    <m/>
    <m/>
    <s v="CIP"/>
    <s v="Street Resurfacing and Reconstruction"/>
    <n v="24822333"/>
    <n v="0.1"/>
    <n v="2482233.3000000003"/>
    <x v="2"/>
    <n v="3"/>
    <x v="1"/>
    <x v="13"/>
  </r>
  <r>
    <m/>
    <m/>
    <m/>
    <m/>
    <s v="CIP"/>
    <s v="Installation of City Owned Street Lights"/>
    <n v="1890168"/>
    <n v="0.5"/>
    <n v="945084"/>
    <x v="2"/>
    <n v="3"/>
    <x v="1"/>
    <x v="13"/>
  </r>
  <r>
    <m/>
    <m/>
    <m/>
    <m/>
    <s v="CIP"/>
    <s v="New Walkways"/>
    <n v="1182000"/>
    <n v="1"/>
    <n v="1182000"/>
    <x v="2"/>
    <n v="3.2"/>
    <x v="1"/>
    <x v="13"/>
  </r>
  <r>
    <m/>
    <m/>
    <m/>
    <m/>
    <s v="CIP"/>
    <s v="Sidewalk Repair and Reconstruction"/>
    <n v="5000000"/>
    <n v="1"/>
    <n v="5000000"/>
    <x v="2"/>
    <n v="3.2"/>
    <x v="1"/>
    <x v="13"/>
  </r>
  <r>
    <m/>
    <m/>
    <m/>
    <m/>
    <s v="CIP"/>
    <s v="Traffic Calming"/>
    <n v="1200000"/>
    <n v="0.1"/>
    <n v="120000"/>
    <x v="2"/>
    <n v="3"/>
    <x v="1"/>
    <x v="13"/>
  </r>
  <r>
    <m/>
    <m/>
    <m/>
    <m/>
    <s v="CIP"/>
    <s v="Install T/S Interconnect Systems"/>
    <n v="100000"/>
    <n v="0"/>
    <n v="0"/>
    <x v="2"/>
    <n v="3"/>
    <x v="2"/>
    <x v="13"/>
  </r>
  <r>
    <m/>
    <m/>
    <m/>
    <m/>
    <s v="CIP"/>
    <s v="Traffic Signals - Citywide"/>
    <n v="1628000"/>
    <n v="0.1"/>
    <n v="162800"/>
    <x v="2"/>
    <n v="3"/>
    <x v="1"/>
    <x v="13"/>
  </r>
  <r>
    <m/>
    <m/>
    <m/>
    <m/>
    <s v="CIP"/>
    <s v="Traffic Signals Modification"/>
    <n v="1787000"/>
    <n v="1"/>
    <n v="1787000"/>
    <x v="2"/>
    <n v="3"/>
    <x v="1"/>
    <x v="13"/>
  </r>
  <r>
    <m/>
    <m/>
    <m/>
    <m/>
    <s v="CIP"/>
    <s v="PURE Water Program"/>
    <n v="121379888"/>
    <n v="1"/>
    <n v="121379888"/>
    <x v="0"/>
    <n v="5"/>
    <x v="0"/>
    <x v="0"/>
  </r>
  <r>
    <m/>
    <m/>
    <m/>
    <m/>
    <s v="CIP"/>
    <s v="SR 163/Friars Road"/>
    <n v="3449000"/>
    <n v="0.1"/>
    <n v="344900"/>
    <x v="2"/>
    <n v="3"/>
    <x v="1"/>
    <x v="13"/>
  </r>
  <r>
    <m/>
    <m/>
    <m/>
    <m/>
    <s v="CIP"/>
    <s v="University Avenue Mobility"/>
    <n v="500000"/>
    <n v="0.1"/>
    <n v="50000"/>
    <x v="2"/>
    <n v="3"/>
    <x v="1"/>
    <x v="13"/>
  </r>
  <r>
    <n v="35504"/>
    <n v="-55000"/>
    <m/>
    <s v="The adjustments includes the reduction of $55,000 allocated to Public Utilities Department for their rebate program. The full amount was not expended in FY17 and is currently trending to not be fully expended this fiscal year (FY18).  However, this would require a revision to the current service level agreement (SLA) that is in place. If reduced, Storm Water would not be fulfilling the financial commitment we made in the FY18 Scope of Work with PUD to administer the rainwater harvesting rebate program.  Additionally, this rebate program is a strategy that we are required to implement per our Water Quality Improvement Plans.  As such, reductions to this program will impact our Water Quality Improvement Plan implementation and reporting. Rain Harvesting: Rain barrels are used to collect rainwater from hard surfaces such as rooftops. When you install a rain barrel at your home you are helping to maintain a healthy urban watershed by reducing the demand on the potable water system to irrigate your garden. By reducing the amount of wet-weather runoff that is collected and sent to the public storm water system, it will also reduce the amount of water that goes untreated into our bays and estuaries.  This program is administered by Public Utilities Department.  The application intake, advertising, and data collection is done by PUD, then they invoices us quarterly."/>
    <s v="Rain Harvesting Rebate ProgramReduction of non-personnel expenditures associated with the Rain Harvesting Rebate Program."/>
    <s v="Partial"/>
    <s v="Partial"/>
    <n v="0.5"/>
    <n v="-27500"/>
    <x v="3"/>
    <m/>
    <x v="0"/>
    <x v="0"/>
  </r>
  <r>
    <n v="36574"/>
    <n v="-79526"/>
    <m/>
    <s v="The reduction of 1.00 Grounds Maintenance Manager will result in the lack of review of developing parks and plan checks. This could lead to the acceptance of a park which cannot be maintained properly or efficiently by park maintenance staff. The GMM serves as the voice of operations and ensures that park standards can be reasonably met before a park is fully constructed. This helps to defray costly renovation or reconstruction.  "/>
    <s v="Citywide Park MaintenanceReduction of 4.00 FTE and associated non-personnel expenditures in the Developed Regional Parks and Open Space Divisions."/>
    <s v="Partial"/>
    <s v="Partial"/>
    <n v="0.5"/>
    <n v="-39763"/>
    <x v="0"/>
    <m/>
    <x v="0"/>
    <x v="1"/>
  </r>
  <r>
    <n v="37230"/>
    <n v="-59940"/>
    <m/>
    <s v="A reduction in Contractual Services of $55,000 (512059) will result in the Division not being able to fund as-needed energy consultant services for solar photovoltaics, advanced energy storage and City energy facility audits which result in energy savings projects. Also, funding will not be available to pay for City Buildings LEED-EBOM certifications. A reduction in Capital Expenses of $4,940 (560040) will reduce the funding for energy efficiency upgrade replacement equipment."/>
    <s v="Reduction of Contractual ServicesReduction of non-personnel expenditures related to contractual services."/>
    <s v="Ok"/>
    <s v="Ok"/>
    <n v="1"/>
    <n v="-59940"/>
    <x v="3"/>
    <m/>
    <x v="1"/>
    <x v="1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1" applyNumberFormats="0" applyBorderFormats="0" applyFontFormats="0" applyPatternFormats="0" applyAlignmentFormats="0" applyWidthHeightFormats="1" dataCaption="Values" updatedVersion="6" minRefreshableVersion="3" useAutoFormatting="1" itemPrintTitles="1" createdVersion="5" indent="0" outline="1" outlineData="1" multipleFieldFilters="0">
  <location ref="M3:N21" firstHeaderRow="1" firstDataRow="1" firstDataCol="1"/>
  <pivotFields count="13">
    <pivotField subtotalTop="0" showAll="0"/>
    <pivotField subtotalTop="0" showAll="0"/>
    <pivotField subtotalTop="0" showAll="0"/>
    <pivotField subtotalTop="0" showAll="0"/>
    <pivotField subtotalTop="0" showAll="0"/>
    <pivotField subtotalTop="0" showAll="0"/>
    <pivotField subtotalTop="0" showAll="0"/>
    <pivotField numFmtId="9" subtotalTop="0" showAll="0"/>
    <pivotField dataField="1" subtotalTop="0" showAll="0"/>
    <pivotField subtotalTop="0" showAll="0"/>
    <pivotField subtotalTop="0" showAll="0"/>
    <pivotField subtotalTop="0" showAll="0"/>
    <pivotField axis="axisRow" subtotalTop="0" showAll="0">
      <items count="18">
        <item x="3"/>
        <item x="4"/>
        <item x="5"/>
        <item x="6"/>
        <item x="7"/>
        <item x="8"/>
        <item x="9"/>
        <item x="10"/>
        <item x="11"/>
        <item x="12"/>
        <item x="15"/>
        <item x="16"/>
        <item x="1"/>
        <item x="14"/>
        <item x="0"/>
        <item x="2"/>
        <item x="13"/>
        <item t="default"/>
      </items>
    </pivotField>
  </pivotFields>
  <rowFields count="1">
    <field x="12"/>
  </rowFields>
  <rowItems count="18">
    <i>
      <x/>
    </i>
    <i>
      <x v="1"/>
    </i>
    <i>
      <x v="2"/>
    </i>
    <i>
      <x v="3"/>
    </i>
    <i>
      <x v="4"/>
    </i>
    <i>
      <x v="5"/>
    </i>
    <i>
      <x v="6"/>
    </i>
    <i>
      <x v="7"/>
    </i>
    <i>
      <x v="8"/>
    </i>
    <i>
      <x v="9"/>
    </i>
    <i>
      <x v="10"/>
    </i>
    <i>
      <x v="11"/>
    </i>
    <i>
      <x v="12"/>
    </i>
    <i>
      <x v="13"/>
    </i>
    <i>
      <x v="14"/>
    </i>
    <i>
      <x v="15"/>
    </i>
    <i>
      <x v="16"/>
    </i>
    <i t="grand">
      <x/>
    </i>
  </rowItems>
  <colItems count="1">
    <i/>
  </colItems>
  <dataFields count="1">
    <dataField name="Sum of Total" fld="8" baseField="0" baseItem="0" numFmtId="44"/>
  </dataFields>
  <formats count="1">
    <format dxfId="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11">
  <location ref="A3:B10" firstHeaderRow="1" firstDataRow="1" firstDataCol="1"/>
  <pivotFields count="13">
    <pivotField showAll="0"/>
    <pivotField showAll="0"/>
    <pivotField showAll="0"/>
    <pivotField showAll="0"/>
    <pivotField showAll="0"/>
    <pivotField showAll="0"/>
    <pivotField showAll="0"/>
    <pivotField numFmtId="9" showAll="0"/>
    <pivotField dataField="1" showAll="0"/>
    <pivotField axis="axisRow" showAll="0" sortType="ascending">
      <items count="8">
        <item x="1"/>
        <item x="3"/>
        <item x="5"/>
        <item m="1" x="6"/>
        <item x="2"/>
        <item x="4"/>
        <item x="0"/>
        <item t="default"/>
      </items>
    </pivotField>
    <pivotField showAll="0"/>
    <pivotField showAll="0"/>
    <pivotField showAll="0"/>
  </pivotFields>
  <rowFields count="1">
    <field x="9"/>
  </rowFields>
  <rowItems count="7">
    <i>
      <x/>
    </i>
    <i>
      <x v="1"/>
    </i>
    <i>
      <x v="2"/>
    </i>
    <i>
      <x v="4"/>
    </i>
    <i>
      <x v="5"/>
    </i>
    <i>
      <x v="6"/>
    </i>
    <i t="grand">
      <x/>
    </i>
  </rowItems>
  <colItems count="1">
    <i/>
  </colItems>
  <dataFields count="1">
    <dataField name="Sum of Total" fld="8" baseField="0" baseItem="0" numFmtId="44"/>
  </dataFields>
  <formats count="1">
    <format dxfId="7">
      <pivotArea outline="0" collapsedLevelsAreSubtotals="1" fieldPosition="0"/>
    </format>
  </formats>
  <chartFormats count="8">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9" count="1" selected="0">
            <x v="4"/>
          </reference>
        </references>
      </pivotArea>
    </chartFormat>
    <chartFormat chart="0" format="2">
      <pivotArea type="data" outline="0" fieldPosition="0">
        <references count="2">
          <reference field="4294967294" count="1" selected="0">
            <x v="0"/>
          </reference>
          <reference field="9" count="1" selected="0">
            <x v="5"/>
          </reference>
        </references>
      </pivotArea>
    </chartFormat>
    <chartFormat chart="0" format="3">
      <pivotArea type="data" outline="0" fieldPosition="0">
        <references count="2">
          <reference field="4294967294" count="1" selected="0">
            <x v="0"/>
          </reference>
          <reference field="9" count="1" selected="0">
            <x v="6"/>
          </reference>
        </references>
      </pivotArea>
    </chartFormat>
    <chartFormat chart="0" format="4">
      <pivotArea type="data" outline="0" fieldPosition="0">
        <references count="2">
          <reference field="4294967294" count="1" selected="0">
            <x v="0"/>
          </reference>
          <reference field="9" count="1" selected="0">
            <x v="3"/>
          </reference>
        </references>
      </pivotArea>
    </chartFormat>
    <chartFormat chart="0" format="5">
      <pivotArea type="data" outline="0" fieldPosition="0">
        <references count="2">
          <reference field="4294967294" count="1" selected="0">
            <x v="0"/>
          </reference>
          <reference field="9" count="1" selected="0">
            <x v="1"/>
          </reference>
        </references>
      </pivotArea>
    </chartFormat>
    <chartFormat chart="0" format="6">
      <pivotArea type="data" outline="0" fieldPosition="0">
        <references count="2">
          <reference field="4294967294" count="1" selected="0">
            <x v="0"/>
          </reference>
          <reference field="9" count="1" selected="0">
            <x v="0"/>
          </reference>
        </references>
      </pivotArea>
    </chartFormat>
    <chartFormat chart="0" format="7">
      <pivotArea type="data" outline="0" fieldPosition="0">
        <references count="2">
          <reference field="4294967294" count="1" selected="0">
            <x v="0"/>
          </reference>
          <reference field="9"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3" cacheId="1" applyNumberFormats="0" applyBorderFormats="0" applyFontFormats="0" applyPatternFormats="0" applyAlignmentFormats="0" applyWidthHeightFormats="1" dataCaption="Values" updatedVersion="6" minRefreshableVersion="3" useAutoFormatting="1" itemPrintTitles="1" createdVersion="5" indent="0" outline="1" outlineData="1" multipleFieldFilters="0" chartFormat="17">
  <location ref="A26:B37" firstHeaderRow="1" firstDataRow="1" firstDataCol="1"/>
  <pivotFields count="13">
    <pivotField showAll="0"/>
    <pivotField showAll="0"/>
    <pivotField showAll="0"/>
    <pivotField showAll="0"/>
    <pivotField showAll="0"/>
    <pivotField showAll="0"/>
    <pivotField showAll="0"/>
    <pivotField numFmtId="9" showAll="0"/>
    <pivotField dataField="1" showAll="0"/>
    <pivotField axis="axisRow" showAll="0">
      <items count="8">
        <item x="1"/>
        <item x="3"/>
        <item x="5"/>
        <item m="1" x="6"/>
        <item x="2"/>
        <item x="4"/>
        <item x="0"/>
        <item t="default"/>
      </items>
    </pivotField>
    <pivotField showAll="0"/>
    <pivotField axis="axisRow" showAll="0">
      <items count="4">
        <item x="1"/>
        <item x="0"/>
        <item h="1" x="2"/>
        <item t="default"/>
      </items>
    </pivotField>
    <pivotField showAll="0"/>
  </pivotFields>
  <rowFields count="2">
    <field x="11"/>
    <field x="9"/>
  </rowFields>
  <rowItems count="11">
    <i>
      <x/>
    </i>
    <i r="1">
      <x/>
    </i>
    <i r="1">
      <x v="1"/>
    </i>
    <i r="1">
      <x v="2"/>
    </i>
    <i r="1">
      <x v="4"/>
    </i>
    <i r="1">
      <x v="5"/>
    </i>
    <i r="1">
      <x v="6"/>
    </i>
    <i>
      <x v="1"/>
    </i>
    <i r="1">
      <x v="1"/>
    </i>
    <i r="1">
      <x v="6"/>
    </i>
    <i t="grand">
      <x/>
    </i>
  </rowItems>
  <colItems count="1">
    <i/>
  </colItems>
  <dataFields count="1">
    <dataField name="Sum of Total" fld="8" baseField="0" baseItem="0" numFmtId="44"/>
  </dataFields>
  <formats count="1">
    <format dxfId="8">
      <pivotArea outline="0" collapsedLevelsAreSubtotals="1" fieldPosition="0"/>
    </format>
  </formats>
  <chartFormats count="12">
    <chartFormat chart="3" format="3" series="1">
      <pivotArea type="data" outline="0" fieldPosition="0">
        <references count="1">
          <reference field="4294967294" count="1" selected="0">
            <x v="0"/>
          </reference>
        </references>
      </pivotArea>
    </chartFormat>
    <chartFormat chart="3" format="4">
      <pivotArea type="data" outline="0" fieldPosition="0">
        <references count="2">
          <reference field="4294967294" count="1" selected="0">
            <x v="0"/>
          </reference>
          <reference field="11" count="1" selected="0">
            <x v="0"/>
          </reference>
        </references>
      </pivotArea>
    </chartFormat>
    <chartFormat chart="3" format="5">
      <pivotArea type="data" outline="0" fieldPosition="0">
        <references count="2">
          <reference field="4294967294" count="1" selected="0">
            <x v="0"/>
          </reference>
          <reference field="11" count="1" selected="0">
            <x v="1"/>
          </reference>
        </references>
      </pivotArea>
    </chartFormat>
    <chartFormat chart="4" format="6" series="1">
      <pivotArea type="data" outline="0" fieldPosition="0">
        <references count="1">
          <reference field="4294967294" count="1" selected="0">
            <x v="0"/>
          </reference>
        </references>
      </pivotArea>
    </chartFormat>
    <chartFormat chart="4" format="7">
      <pivotArea type="data" outline="0" fieldPosition="0">
        <references count="2">
          <reference field="4294967294" count="1" selected="0">
            <x v="0"/>
          </reference>
          <reference field="11" count="1" selected="0">
            <x v="0"/>
          </reference>
        </references>
      </pivotArea>
    </chartFormat>
    <chartFormat chart="4" format="8">
      <pivotArea type="data" outline="0" fieldPosition="0">
        <references count="2">
          <reference field="4294967294" count="1" selected="0">
            <x v="0"/>
          </reference>
          <reference field="11" count="1" selected="0">
            <x v="1"/>
          </reference>
        </references>
      </pivotArea>
    </chartFormat>
    <chartFormat chart="12" format="5" series="1">
      <pivotArea type="data" outline="0" fieldPosition="0">
        <references count="1">
          <reference field="4294967294" count="1" selected="0">
            <x v="0"/>
          </reference>
        </references>
      </pivotArea>
    </chartFormat>
    <chartFormat chart="12" format="6">
      <pivotArea type="data" outline="0" fieldPosition="0">
        <references count="2">
          <reference field="4294967294" count="1" selected="0">
            <x v="0"/>
          </reference>
          <reference field="11" count="1" selected="0">
            <x v="0"/>
          </reference>
        </references>
      </pivotArea>
    </chartFormat>
    <chartFormat chart="12" format="7">
      <pivotArea type="data" outline="0" fieldPosition="0">
        <references count="2">
          <reference field="4294967294" count="1" selected="0">
            <x v="0"/>
          </reference>
          <reference field="11" count="1" selected="0">
            <x v="1"/>
          </reference>
        </references>
      </pivotArea>
    </chartFormat>
    <chartFormat chart="13" format="8" series="1">
      <pivotArea type="data" outline="0" fieldPosition="0">
        <references count="1">
          <reference field="4294967294" count="1" selected="0">
            <x v="0"/>
          </reference>
        </references>
      </pivotArea>
    </chartFormat>
    <chartFormat chart="13" format="9">
      <pivotArea type="data" outline="0" fieldPosition="0">
        <references count="2">
          <reference field="4294967294" count="1" selected="0">
            <x v="0"/>
          </reference>
          <reference field="11" count="1" selected="0">
            <x v="0"/>
          </reference>
        </references>
      </pivotArea>
    </chartFormat>
    <chartFormat chart="13" format="10">
      <pivotArea type="data" outline="0" fieldPosition="0">
        <references count="2">
          <reference field="4294967294" count="1" selected="0">
            <x v="0"/>
          </reference>
          <reference field="11"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
  <sheetViews>
    <sheetView tabSelected="1" topLeftCell="A25" workbookViewId="0">
      <selection activeCell="P11" sqref="P11"/>
    </sheetView>
  </sheetViews>
  <sheetFormatPr defaultRowHeight="12.75" x14ac:dyDescent="0.2"/>
  <cols>
    <col min="1" max="1" width="51.7109375" bestFit="1" customWidth="1"/>
    <col min="2" max="2" width="16" bestFit="1" customWidth="1"/>
    <col min="13" max="13" width="26.28515625" bestFit="1" customWidth="1"/>
    <col min="14" max="14" width="16" bestFit="1" customWidth="1"/>
  </cols>
  <sheetData>
    <row r="1" spans="1:14" ht="20.25" x14ac:dyDescent="0.3">
      <c r="A1" s="5" t="s">
        <v>115</v>
      </c>
    </row>
    <row r="3" spans="1:14" x14ac:dyDescent="0.2">
      <c r="A3" s="3" t="s">
        <v>100</v>
      </c>
      <c r="B3" t="s">
        <v>102</v>
      </c>
      <c r="M3" s="3" t="s">
        <v>100</v>
      </c>
      <c r="N3" t="s">
        <v>102</v>
      </c>
    </row>
    <row r="4" spans="1:14" x14ac:dyDescent="0.2">
      <c r="A4" s="1" t="s">
        <v>92</v>
      </c>
      <c r="B4" s="2">
        <v>1074715.7000000002</v>
      </c>
      <c r="M4" s="1" t="s">
        <v>22</v>
      </c>
      <c r="N4" s="2">
        <v>12915.900000000001</v>
      </c>
    </row>
    <row r="5" spans="1:14" x14ac:dyDescent="0.2">
      <c r="A5" s="1" t="s">
        <v>107</v>
      </c>
      <c r="B5" s="2">
        <v>1076438</v>
      </c>
      <c r="M5" s="1" t="s">
        <v>24</v>
      </c>
      <c r="N5" s="2">
        <v>8996.6</v>
      </c>
    </row>
    <row r="6" spans="1:14" x14ac:dyDescent="0.2">
      <c r="A6" s="1" t="s">
        <v>114</v>
      </c>
      <c r="B6" s="2">
        <v>712456</v>
      </c>
      <c r="M6" s="1" t="s">
        <v>26</v>
      </c>
      <c r="N6" s="2">
        <v>5178.5</v>
      </c>
    </row>
    <row r="7" spans="1:14" x14ac:dyDescent="0.2">
      <c r="A7" s="1" t="s">
        <v>108</v>
      </c>
      <c r="B7" s="2">
        <v>13422533.100000001</v>
      </c>
      <c r="M7" s="1" t="s">
        <v>27</v>
      </c>
      <c r="N7" s="2">
        <v>10968.900000000001</v>
      </c>
    </row>
    <row r="8" spans="1:14" x14ac:dyDescent="0.2">
      <c r="A8" s="1" t="s">
        <v>109</v>
      </c>
      <c r="B8" s="2">
        <v>2840509</v>
      </c>
      <c r="M8" s="1" t="s">
        <v>28</v>
      </c>
      <c r="N8" s="2">
        <v>19727.800000000003</v>
      </c>
    </row>
    <row r="9" spans="1:14" x14ac:dyDescent="0.2">
      <c r="A9" s="1" t="s">
        <v>110</v>
      </c>
      <c r="B9" s="2">
        <v>133727710.59999999</v>
      </c>
      <c r="M9" s="1" t="s">
        <v>29</v>
      </c>
      <c r="N9" s="2">
        <v>9004.4</v>
      </c>
    </row>
    <row r="10" spans="1:14" x14ac:dyDescent="0.2">
      <c r="A10" s="1" t="s">
        <v>101</v>
      </c>
      <c r="B10" s="2">
        <v>152854362.40000001</v>
      </c>
      <c r="M10" s="1" t="s">
        <v>30</v>
      </c>
      <c r="N10" s="2">
        <v>5315.6</v>
      </c>
    </row>
    <row r="11" spans="1:14" x14ac:dyDescent="0.2">
      <c r="M11" s="1" t="s">
        <v>31</v>
      </c>
      <c r="N11" s="2">
        <v>11003.5</v>
      </c>
    </row>
    <row r="12" spans="1:14" x14ac:dyDescent="0.2">
      <c r="M12" s="1" t="s">
        <v>32</v>
      </c>
      <c r="N12" s="2">
        <v>9030.6</v>
      </c>
    </row>
    <row r="13" spans="1:14" x14ac:dyDescent="0.2">
      <c r="M13" s="1" t="s">
        <v>7</v>
      </c>
      <c r="N13" s="2">
        <v>30000</v>
      </c>
    </row>
    <row r="14" spans="1:14" x14ac:dyDescent="0.2">
      <c r="M14" s="1" t="s">
        <v>6</v>
      </c>
      <c r="N14" s="2">
        <v>3840509</v>
      </c>
    </row>
    <row r="15" spans="1:14" x14ac:dyDescent="0.2">
      <c r="M15" s="1" t="s">
        <v>60</v>
      </c>
      <c r="N15" s="2">
        <v>1297014</v>
      </c>
    </row>
    <row r="16" spans="1:14" x14ac:dyDescent="0.2">
      <c r="M16" s="1" t="s">
        <v>104</v>
      </c>
      <c r="N16" s="2">
        <v>852571.5</v>
      </c>
    </row>
    <row r="17" spans="1:14" x14ac:dyDescent="0.2">
      <c r="M17" s="1" t="s">
        <v>4</v>
      </c>
      <c r="N17" s="2">
        <v>250000</v>
      </c>
    </row>
    <row r="18" spans="1:14" x14ac:dyDescent="0.2">
      <c r="M18" s="1" t="s">
        <v>8</v>
      </c>
      <c r="N18" s="2">
        <v>132573739.5</v>
      </c>
    </row>
    <row r="19" spans="1:14" x14ac:dyDescent="0.2">
      <c r="M19" s="1" t="s">
        <v>106</v>
      </c>
      <c r="N19" s="2">
        <v>686339.3</v>
      </c>
    </row>
    <row r="20" spans="1:14" x14ac:dyDescent="0.2">
      <c r="M20" s="1" t="s">
        <v>105</v>
      </c>
      <c r="N20" s="2">
        <v>13232047.300000001</v>
      </c>
    </row>
    <row r="21" spans="1:14" x14ac:dyDescent="0.2">
      <c r="M21" s="1" t="s">
        <v>101</v>
      </c>
      <c r="N21" s="2">
        <v>152854362.40000004</v>
      </c>
    </row>
    <row r="26" spans="1:14" x14ac:dyDescent="0.2">
      <c r="A26" s="3" t="s">
        <v>100</v>
      </c>
      <c r="B26" t="s">
        <v>102</v>
      </c>
    </row>
    <row r="27" spans="1:14" x14ac:dyDescent="0.2">
      <c r="A27" s="1" t="s">
        <v>90</v>
      </c>
      <c r="B27" s="2">
        <v>19694486.300000001</v>
      </c>
    </row>
    <row r="28" spans="1:14" x14ac:dyDescent="0.2">
      <c r="A28" s="4" t="s">
        <v>92</v>
      </c>
      <c r="B28" s="2">
        <v>1074715.7000000002</v>
      </c>
    </row>
    <row r="29" spans="1:14" x14ac:dyDescent="0.2">
      <c r="A29" s="4" t="s">
        <v>107</v>
      </c>
      <c r="B29" s="2">
        <v>1103938</v>
      </c>
    </row>
    <row r="30" spans="1:14" x14ac:dyDescent="0.2">
      <c r="A30" s="4" t="s">
        <v>114</v>
      </c>
      <c r="B30" s="2">
        <v>712456</v>
      </c>
    </row>
    <row r="31" spans="1:14" x14ac:dyDescent="0.2">
      <c r="A31" s="4" t="s">
        <v>108</v>
      </c>
      <c r="B31" s="2">
        <v>13422533.100000001</v>
      </c>
    </row>
    <row r="32" spans="1:14" x14ac:dyDescent="0.2">
      <c r="A32" s="4" t="s">
        <v>109</v>
      </c>
      <c r="B32" s="2">
        <v>2840509</v>
      </c>
    </row>
    <row r="33" spans="1:2" x14ac:dyDescent="0.2">
      <c r="A33" s="4" t="s">
        <v>110</v>
      </c>
      <c r="B33" s="2">
        <v>540334.5</v>
      </c>
    </row>
    <row r="34" spans="1:2" x14ac:dyDescent="0.2">
      <c r="A34" s="1" t="s">
        <v>91</v>
      </c>
      <c r="B34" s="2">
        <v>133159876.09999999</v>
      </c>
    </row>
    <row r="35" spans="1:2" x14ac:dyDescent="0.2">
      <c r="A35" s="4" t="s">
        <v>107</v>
      </c>
      <c r="B35" s="2">
        <v>-27500</v>
      </c>
    </row>
    <row r="36" spans="1:2" x14ac:dyDescent="0.2">
      <c r="A36" s="4" t="s">
        <v>110</v>
      </c>
      <c r="B36" s="2">
        <v>133187376.09999999</v>
      </c>
    </row>
    <row r="37" spans="1:2" x14ac:dyDescent="0.2">
      <c r="A37" s="1" t="s">
        <v>101</v>
      </c>
      <c r="B37" s="2">
        <v>152854362.40000001</v>
      </c>
    </row>
  </sheetData>
  <pageMargins left="0.7" right="0.7" top="0.75" bottom="0.75" header="0.3" footer="0.3"/>
  <pageSetup scale="53" fitToHeight="0" orientation="portrait" verticalDpi="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topLeftCell="A43" zoomScaleNormal="100" workbookViewId="0">
      <selection activeCell="D49" sqref="D49"/>
    </sheetView>
  </sheetViews>
  <sheetFormatPr defaultRowHeight="12.75" x14ac:dyDescent="0.2"/>
  <cols>
    <col min="1" max="1" width="9.140625" style="10"/>
    <col min="2" max="2" width="22.42578125" style="6" customWidth="1"/>
    <col min="3" max="3" width="13" style="6" customWidth="1"/>
    <col min="4" max="4" width="88.140625" style="11" customWidth="1"/>
    <col min="5" max="5" width="39.28515625" style="10" bestFit="1" customWidth="1"/>
    <col min="6" max="6" width="17.28515625" style="10" bestFit="1" customWidth="1"/>
    <col min="7" max="7" width="21.28515625" style="6" customWidth="1"/>
    <col min="8" max="8" width="21.42578125" style="6" bestFit="1" customWidth="1"/>
    <col min="9" max="9" width="47" style="6" customWidth="1"/>
    <col min="10" max="10" width="16.28515625" style="6" bestFit="1" customWidth="1"/>
    <col min="11" max="11" width="27.42578125" style="6" bestFit="1" customWidth="1"/>
    <col min="12" max="16384" width="9.140625" style="10"/>
  </cols>
  <sheetData>
    <row r="1" spans="1:11" s="37" customFormat="1" ht="26.25" thickBot="1" x14ac:dyDescent="0.25">
      <c r="A1" s="30" t="s">
        <v>0</v>
      </c>
      <c r="B1" s="31" t="s">
        <v>1</v>
      </c>
      <c r="C1" s="31" t="s">
        <v>2</v>
      </c>
      <c r="D1" s="31" t="s">
        <v>116</v>
      </c>
      <c r="E1" s="47" t="s">
        <v>53</v>
      </c>
      <c r="F1" s="48"/>
      <c r="G1" s="32" t="s">
        <v>58</v>
      </c>
      <c r="H1" s="33" t="s">
        <v>59</v>
      </c>
      <c r="I1" s="34" t="s">
        <v>93</v>
      </c>
      <c r="J1" s="35" t="s">
        <v>89</v>
      </c>
      <c r="K1" s="36" t="s">
        <v>103</v>
      </c>
    </row>
    <row r="2" spans="1:11" ht="204" x14ac:dyDescent="0.2">
      <c r="A2" s="27">
        <v>36426</v>
      </c>
      <c r="B2" s="28">
        <v>271706</v>
      </c>
      <c r="C2" s="28">
        <v>0</v>
      </c>
      <c r="D2" s="27" t="s">
        <v>40</v>
      </c>
      <c r="E2" s="45" t="s">
        <v>56</v>
      </c>
      <c r="F2" s="46"/>
      <c r="G2" s="40">
        <v>0.1</v>
      </c>
      <c r="H2" s="29">
        <v>27170.600000000002</v>
      </c>
      <c r="I2" s="38" t="s">
        <v>110</v>
      </c>
      <c r="J2" s="38" t="s">
        <v>91</v>
      </c>
      <c r="K2" s="38" t="s">
        <v>8</v>
      </c>
    </row>
    <row r="3" spans="1:11" ht="63.75" x14ac:dyDescent="0.2">
      <c r="A3" s="16">
        <v>36481</v>
      </c>
      <c r="B3" s="17">
        <v>2700000</v>
      </c>
      <c r="C3" s="17">
        <v>0</v>
      </c>
      <c r="D3" s="16" t="s">
        <v>41</v>
      </c>
      <c r="E3" s="43" t="s">
        <v>56</v>
      </c>
      <c r="F3" s="44"/>
      <c r="G3" s="41">
        <v>0.1</v>
      </c>
      <c r="H3" s="19">
        <v>270000</v>
      </c>
      <c r="I3" s="21" t="s">
        <v>110</v>
      </c>
      <c r="J3" s="21" t="s">
        <v>91</v>
      </c>
      <c r="K3" s="21" t="s">
        <v>8</v>
      </c>
    </row>
    <row r="4" spans="1:11" ht="51" x14ac:dyDescent="0.2">
      <c r="A4" s="16">
        <v>36485</v>
      </c>
      <c r="B4" s="17">
        <v>450000</v>
      </c>
      <c r="C4" s="17">
        <v>0</v>
      </c>
      <c r="D4" s="16" t="s">
        <v>42</v>
      </c>
      <c r="E4" s="43" t="s">
        <v>95</v>
      </c>
      <c r="F4" s="44"/>
      <c r="G4" s="41">
        <v>0.1</v>
      </c>
      <c r="H4" s="19">
        <v>45000</v>
      </c>
      <c r="I4" s="21" t="s">
        <v>110</v>
      </c>
      <c r="J4" s="21" t="s">
        <v>91</v>
      </c>
      <c r="K4" s="21" t="s">
        <v>8</v>
      </c>
    </row>
    <row r="5" spans="1:11" ht="63.75" x14ac:dyDescent="0.2">
      <c r="A5" s="16">
        <v>36258</v>
      </c>
      <c r="B5" s="17">
        <v>1100000</v>
      </c>
      <c r="C5" s="17">
        <v>0</v>
      </c>
      <c r="D5" s="16" t="s">
        <v>39</v>
      </c>
      <c r="E5" s="43" t="s">
        <v>117</v>
      </c>
      <c r="F5" s="44"/>
      <c r="G5" s="41">
        <v>0.5</v>
      </c>
      <c r="H5" s="19">
        <v>550000</v>
      </c>
      <c r="I5" s="21" t="s">
        <v>110</v>
      </c>
      <c r="J5" s="21" t="s">
        <v>91</v>
      </c>
      <c r="K5" s="21" t="s">
        <v>8</v>
      </c>
    </row>
    <row r="6" spans="1:11" ht="38.25" x14ac:dyDescent="0.2">
      <c r="A6" s="16">
        <v>36632</v>
      </c>
      <c r="B6" s="17">
        <v>72847</v>
      </c>
      <c r="C6" s="17">
        <v>0</v>
      </c>
      <c r="D6" s="20" t="s">
        <v>9</v>
      </c>
      <c r="E6" s="43" t="s">
        <v>55</v>
      </c>
      <c r="F6" s="44"/>
      <c r="G6" s="41">
        <v>1</v>
      </c>
      <c r="H6" s="19">
        <v>72847</v>
      </c>
      <c r="I6" s="21" t="s">
        <v>110</v>
      </c>
      <c r="J6" s="21" t="s">
        <v>90</v>
      </c>
      <c r="K6" s="21" t="s">
        <v>104</v>
      </c>
    </row>
    <row r="7" spans="1:11" ht="51" x14ac:dyDescent="0.2">
      <c r="A7" s="16">
        <v>36650</v>
      </c>
      <c r="B7" s="17">
        <v>49082</v>
      </c>
      <c r="C7" s="17">
        <v>0</v>
      </c>
      <c r="D7" s="16" t="s">
        <v>10</v>
      </c>
      <c r="E7" s="43" t="s">
        <v>55</v>
      </c>
      <c r="F7" s="44"/>
      <c r="G7" s="41">
        <v>0.5</v>
      </c>
      <c r="H7" s="19">
        <v>24541</v>
      </c>
      <c r="I7" s="21" t="s">
        <v>110</v>
      </c>
      <c r="J7" s="21" t="s">
        <v>90</v>
      </c>
      <c r="K7" s="21" t="s">
        <v>104</v>
      </c>
    </row>
    <row r="8" spans="1:11" ht="51" x14ac:dyDescent="0.2">
      <c r="A8" s="16">
        <v>36654</v>
      </c>
      <c r="B8" s="17">
        <v>19906</v>
      </c>
      <c r="C8" s="17">
        <v>0</v>
      </c>
      <c r="D8" s="16" t="s">
        <v>11</v>
      </c>
      <c r="E8" s="49" t="s">
        <v>55</v>
      </c>
      <c r="F8" s="50"/>
      <c r="G8" s="41">
        <v>0.5</v>
      </c>
      <c r="H8" s="19">
        <v>9953</v>
      </c>
      <c r="I8" s="21" t="s">
        <v>110</v>
      </c>
      <c r="J8" s="21" t="s">
        <v>90</v>
      </c>
      <c r="K8" s="21" t="s">
        <v>104</v>
      </c>
    </row>
    <row r="9" spans="1:11" ht="51" x14ac:dyDescent="0.2">
      <c r="A9" s="16">
        <v>36668</v>
      </c>
      <c r="B9" s="17">
        <v>80835</v>
      </c>
      <c r="C9" s="17">
        <v>0</v>
      </c>
      <c r="D9" s="16" t="s">
        <v>12</v>
      </c>
      <c r="E9" s="43" t="s">
        <v>55</v>
      </c>
      <c r="F9" s="44"/>
      <c r="G9" s="41">
        <v>0.5</v>
      </c>
      <c r="H9" s="19">
        <v>40417.5</v>
      </c>
      <c r="I9" s="21" t="s">
        <v>110</v>
      </c>
      <c r="J9" s="21" t="s">
        <v>90</v>
      </c>
      <c r="K9" s="21" t="s">
        <v>104</v>
      </c>
    </row>
    <row r="10" spans="1:11" ht="51" x14ac:dyDescent="0.2">
      <c r="A10" s="16">
        <v>36669</v>
      </c>
      <c r="B10" s="17">
        <v>65835</v>
      </c>
      <c r="C10" s="17">
        <v>0</v>
      </c>
      <c r="D10" s="16" t="s">
        <v>13</v>
      </c>
      <c r="E10" s="51" t="s">
        <v>55</v>
      </c>
      <c r="F10" s="52"/>
      <c r="G10" s="41">
        <v>0.5</v>
      </c>
      <c r="H10" s="19">
        <v>32917.5</v>
      </c>
      <c r="I10" s="21" t="s">
        <v>110</v>
      </c>
      <c r="J10" s="21" t="s">
        <v>90</v>
      </c>
      <c r="K10" s="21" t="s">
        <v>104</v>
      </c>
    </row>
    <row r="11" spans="1:11" ht="51" x14ac:dyDescent="0.2">
      <c r="A11" s="16">
        <v>36670</v>
      </c>
      <c r="B11" s="17">
        <v>75726</v>
      </c>
      <c r="C11" s="17">
        <v>0</v>
      </c>
      <c r="D11" s="16" t="s">
        <v>14</v>
      </c>
      <c r="E11" s="43" t="s">
        <v>55</v>
      </c>
      <c r="F11" s="44"/>
      <c r="G11" s="41">
        <v>0.5</v>
      </c>
      <c r="H11" s="19">
        <v>37863</v>
      </c>
      <c r="I11" s="21" t="s">
        <v>110</v>
      </c>
      <c r="J11" s="21" t="s">
        <v>90</v>
      </c>
      <c r="K11" s="21" t="s">
        <v>104</v>
      </c>
    </row>
    <row r="12" spans="1:11" ht="51" x14ac:dyDescent="0.2">
      <c r="A12" s="16">
        <v>36671</v>
      </c>
      <c r="B12" s="17">
        <v>102630</v>
      </c>
      <c r="C12" s="17">
        <v>0</v>
      </c>
      <c r="D12" s="16" t="s">
        <v>15</v>
      </c>
      <c r="E12" s="43" t="s">
        <v>55</v>
      </c>
      <c r="F12" s="44"/>
      <c r="G12" s="41">
        <v>0.5</v>
      </c>
      <c r="H12" s="19">
        <v>51315</v>
      </c>
      <c r="I12" s="21" t="s">
        <v>110</v>
      </c>
      <c r="J12" s="21" t="s">
        <v>90</v>
      </c>
      <c r="K12" s="21" t="s">
        <v>104</v>
      </c>
    </row>
    <row r="13" spans="1:11" ht="51" x14ac:dyDescent="0.2">
      <c r="A13" s="16">
        <v>36672</v>
      </c>
      <c r="B13" s="17">
        <v>148727</v>
      </c>
      <c r="C13" s="17">
        <v>0</v>
      </c>
      <c r="D13" s="16" t="s">
        <v>16</v>
      </c>
      <c r="E13" s="43" t="s">
        <v>55</v>
      </c>
      <c r="F13" s="44"/>
      <c r="G13" s="41">
        <v>0.5</v>
      </c>
      <c r="H13" s="19">
        <v>74363.5</v>
      </c>
      <c r="I13" s="21" t="s">
        <v>110</v>
      </c>
      <c r="J13" s="21" t="s">
        <v>90</v>
      </c>
      <c r="K13" s="21" t="s">
        <v>104</v>
      </c>
    </row>
    <row r="14" spans="1:11" ht="51" x14ac:dyDescent="0.2">
      <c r="A14" s="16">
        <v>36696</v>
      </c>
      <c r="B14" s="17">
        <v>80467</v>
      </c>
      <c r="C14" s="17">
        <v>0</v>
      </c>
      <c r="D14" s="16" t="s">
        <v>17</v>
      </c>
      <c r="E14" s="43" t="s">
        <v>55</v>
      </c>
      <c r="F14" s="44"/>
      <c r="G14" s="41">
        <v>0.5</v>
      </c>
      <c r="H14" s="19">
        <v>40233.5</v>
      </c>
      <c r="I14" s="21" t="s">
        <v>110</v>
      </c>
      <c r="J14" s="21" t="s">
        <v>90</v>
      </c>
      <c r="K14" s="21" t="s">
        <v>104</v>
      </c>
    </row>
    <row r="15" spans="1:11" ht="51" x14ac:dyDescent="0.2">
      <c r="A15" s="16">
        <v>36697</v>
      </c>
      <c r="B15" s="17">
        <v>46678</v>
      </c>
      <c r="C15" s="17">
        <v>0</v>
      </c>
      <c r="D15" s="16" t="s">
        <v>18</v>
      </c>
      <c r="E15" s="43" t="s">
        <v>55</v>
      </c>
      <c r="F15" s="44"/>
      <c r="G15" s="41">
        <v>0.5</v>
      </c>
      <c r="H15" s="19">
        <v>23339</v>
      </c>
      <c r="I15" s="21" t="s">
        <v>110</v>
      </c>
      <c r="J15" s="21" t="s">
        <v>90</v>
      </c>
      <c r="K15" s="21" t="s">
        <v>104</v>
      </c>
    </row>
    <row r="16" spans="1:11" ht="51" x14ac:dyDescent="0.2">
      <c r="A16" s="16">
        <v>36698</v>
      </c>
      <c r="B16" s="17">
        <v>119413</v>
      </c>
      <c r="C16" s="17">
        <v>0</v>
      </c>
      <c r="D16" s="16" t="s">
        <v>19</v>
      </c>
      <c r="E16" s="43" t="s">
        <v>55</v>
      </c>
      <c r="F16" s="44"/>
      <c r="G16" s="41">
        <v>0.5</v>
      </c>
      <c r="H16" s="19">
        <v>59706.5</v>
      </c>
      <c r="I16" s="21" t="s">
        <v>110</v>
      </c>
      <c r="J16" s="21" t="s">
        <v>90</v>
      </c>
      <c r="K16" s="21" t="s">
        <v>104</v>
      </c>
    </row>
    <row r="17" spans="1:11" ht="38.25" x14ac:dyDescent="0.2">
      <c r="A17" s="16">
        <v>36891</v>
      </c>
      <c r="B17" s="17">
        <v>133236</v>
      </c>
      <c r="C17" s="17">
        <v>66647</v>
      </c>
      <c r="D17" s="20" t="s">
        <v>25</v>
      </c>
      <c r="E17" s="43" t="s">
        <v>55</v>
      </c>
      <c r="F17" s="44"/>
      <c r="G17" s="41">
        <v>0.5</v>
      </c>
      <c r="H17" s="19">
        <v>66618</v>
      </c>
      <c r="I17" s="21" t="s">
        <v>110</v>
      </c>
      <c r="J17" s="21" t="s">
        <v>90</v>
      </c>
      <c r="K17" s="21" t="s">
        <v>104</v>
      </c>
    </row>
    <row r="18" spans="1:11" ht="38.25" x14ac:dyDescent="0.2">
      <c r="A18" s="16">
        <v>36985</v>
      </c>
      <c r="B18" s="17">
        <v>11310</v>
      </c>
      <c r="C18" s="17">
        <v>0</v>
      </c>
      <c r="D18" s="20" t="s">
        <v>33</v>
      </c>
      <c r="E18" s="43" t="s">
        <v>55</v>
      </c>
      <c r="F18" s="44"/>
      <c r="G18" s="41">
        <v>0.5</v>
      </c>
      <c r="H18" s="19">
        <v>5655</v>
      </c>
      <c r="I18" s="21" t="s">
        <v>110</v>
      </c>
      <c r="J18" s="21" t="s">
        <v>90</v>
      </c>
      <c r="K18" s="21" t="s">
        <v>104</v>
      </c>
    </row>
    <row r="19" spans="1:11" ht="25.5" x14ac:dyDescent="0.2">
      <c r="A19" s="16">
        <v>36986</v>
      </c>
      <c r="B19" s="17">
        <v>1130</v>
      </c>
      <c r="C19" s="17">
        <v>0</v>
      </c>
      <c r="D19" s="20" t="s">
        <v>34</v>
      </c>
      <c r="E19" s="43" t="s">
        <v>55</v>
      </c>
      <c r="F19" s="44"/>
      <c r="G19" s="41">
        <v>0.5</v>
      </c>
      <c r="H19" s="19">
        <v>565</v>
      </c>
      <c r="I19" s="21" t="s">
        <v>110</v>
      </c>
      <c r="J19" s="21" t="s">
        <v>90</v>
      </c>
      <c r="K19" s="21" t="s">
        <v>104</v>
      </c>
    </row>
    <row r="20" spans="1:11" ht="114.75" x14ac:dyDescent="0.2">
      <c r="A20" s="16">
        <v>36338</v>
      </c>
      <c r="B20" s="17">
        <v>580759</v>
      </c>
      <c r="C20" s="17">
        <v>0</v>
      </c>
      <c r="D20" s="16" t="s">
        <v>51</v>
      </c>
      <c r="E20" s="43" t="s">
        <v>94</v>
      </c>
      <c r="F20" s="44"/>
      <c r="G20" s="41">
        <v>0.1</v>
      </c>
      <c r="H20" s="19">
        <v>58075.9</v>
      </c>
      <c r="I20" s="39" t="s">
        <v>92</v>
      </c>
      <c r="J20" s="21" t="s">
        <v>90</v>
      </c>
      <c r="K20" s="21" t="s">
        <v>106</v>
      </c>
    </row>
    <row r="21" spans="1:11" ht="63.75" x14ac:dyDescent="0.2">
      <c r="A21" s="16">
        <v>36889</v>
      </c>
      <c r="B21" s="17">
        <v>129159</v>
      </c>
      <c r="C21" s="17">
        <v>0</v>
      </c>
      <c r="D21" s="16" t="s">
        <v>23</v>
      </c>
      <c r="E21" s="43" t="s">
        <v>94</v>
      </c>
      <c r="F21" s="44"/>
      <c r="G21" s="41">
        <v>0.1</v>
      </c>
      <c r="H21" s="19">
        <v>12915.900000000001</v>
      </c>
      <c r="I21" s="39" t="s">
        <v>92</v>
      </c>
      <c r="J21" s="21" t="s">
        <v>90</v>
      </c>
      <c r="K21" s="21" t="s">
        <v>22</v>
      </c>
    </row>
    <row r="22" spans="1:11" ht="63.75" x14ac:dyDescent="0.2">
      <c r="A22" s="16">
        <v>36890</v>
      </c>
      <c r="B22" s="17">
        <v>89966</v>
      </c>
      <c r="C22" s="17">
        <v>0</v>
      </c>
      <c r="D22" s="16" t="s">
        <v>23</v>
      </c>
      <c r="E22" s="43" t="s">
        <v>94</v>
      </c>
      <c r="F22" s="44"/>
      <c r="G22" s="41">
        <v>0.1</v>
      </c>
      <c r="H22" s="19">
        <v>8996.6</v>
      </c>
      <c r="I22" s="39" t="s">
        <v>92</v>
      </c>
      <c r="J22" s="21" t="s">
        <v>90</v>
      </c>
      <c r="K22" s="21" t="s">
        <v>24</v>
      </c>
    </row>
    <row r="23" spans="1:11" ht="63.75" x14ac:dyDescent="0.2">
      <c r="A23" s="16">
        <v>36911</v>
      </c>
      <c r="B23" s="17">
        <v>51785</v>
      </c>
      <c r="C23" s="17">
        <v>0</v>
      </c>
      <c r="D23" s="16" t="s">
        <v>23</v>
      </c>
      <c r="E23" s="43" t="s">
        <v>94</v>
      </c>
      <c r="F23" s="44"/>
      <c r="G23" s="41">
        <v>0.1</v>
      </c>
      <c r="H23" s="19">
        <v>5178.5</v>
      </c>
      <c r="I23" s="39" t="s">
        <v>92</v>
      </c>
      <c r="J23" s="21" t="s">
        <v>90</v>
      </c>
      <c r="K23" s="21" t="s">
        <v>26</v>
      </c>
    </row>
    <row r="24" spans="1:11" ht="63.75" x14ac:dyDescent="0.2">
      <c r="A24" s="16">
        <v>36912</v>
      </c>
      <c r="B24" s="17">
        <v>109689</v>
      </c>
      <c r="C24" s="17">
        <v>0</v>
      </c>
      <c r="D24" s="16" t="s">
        <v>23</v>
      </c>
      <c r="E24" s="43" t="s">
        <v>94</v>
      </c>
      <c r="F24" s="44"/>
      <c r="G24" s="41">
        <v>0.1</v>
      </c>
      <c r="H24" s="19">
        <v>10968.900000000001</v>
      </c>
      <c r="I24" s="39" t="s">
        <v>92</v>
      </c>
      <c r="J24" s="21" t="s">
        <v>90</v>
      </c>
      <c r="K24" s="21" t="s">
        <v>27</v>
      </c>
    </row>
    <row r="25" spans="1:11" ht="63.75" x14ac:dyDescent="0.2">
      <c r="A25" s="16">
        <v>36913</v>
      </c>
      <c r="B25" s="17">
        <v>197278</v>
      </c>
      <c r="C25" s="17">
        <v>0</v>
      </c>
      <c r="D25" s="16" t="s">
        <v>23</v>
      </c>
      <c r="E25" s="43" t="s">
        <v>94</v>
      </c>
      <c r="F25" s="44"/>
      <c r="G25" s="41">
        <v>0.1</v>
      </c>
      <c r="H25" s="19">
        <v>19727.800000000003</v>
      </c>
      <c r="I25" s="39" t="s">
        <v>92</v>
      </c>
      <c r="J25" s="21" t="s">
        <v>90</v>
      </c>
      <c r="K25" s="21" t="s">
        <v>28</v>
      </c>
    </row>
    <row r="26" spans="1:11" ht="63.75" x14ac:dyDescent="0.2">
      <c r="A26" s="16">
        <v>36914</v>
      </c>
      <c r="B26" s="17">
        <v>90044</v>
      </c>
      <c r="C26" s="17">
        <v>0</v>
      </c>
      <c r="D26" s="16" t="s">
        <v>23</v>
      </c>
      <c r="E26" s="43" t="s">
        <v>94</v>
      </c>
      <c r="F26" s="44"/>
      <c r="G26" s="41">
        <v>0.1</v>
      </c>
      <c r="H26" s="19">
        <v>9004.4</v>
      </c>
      <c r="I26" s="39" t="s">
        <v>92</v>
      </c>
      <c r="J26" s="21" t="s">
        <v>90</v>
      </c>
      <c r="K26" s="21" t="s">
        <v>29</v>
      </c>
    </row>
    <row r="27" spans="1:11" ht="63.75" x14ac:dyDescent="0.2">
      <c r="A27" s="16">
        <v>36915</v>
      </c>
      <c r="B27" s="17">
        <v>53156</v>
      </c>
      <c r="C27" s="17">
        <v>0</v>
      </c>
      <c r="D27" s="16" t="s">
        <v>23</v>
      </c>
      <c r="E27" s="43" t="s">
        <v>94</v>
      </c>
      <c r="F27" s="44"/>
      <c r="G27" s="41">
        <v>0.1</v>
      </c>
      <c r="H27" s="19">
        <v>5315.6</v>
      </c>
      <c r="I27" s="39" t="s">
        <v>92</v>
      </c>
      <c r="J27" s="21" t="s">
        <v>90</v>
      </c>
      <c r="K27" s="21" t="s">
        <v>30</v>
      </c>
    </row>
    <row r="28" spans="1:11" ht="63.75" x14ac:dyDescent="0.2">
      <c r="A28" s="16">
        <v>36916</v>
      </c>
      <c r="B28" s="17">
        <v>110035</v>
      </c>
      <c r="C28" s="17">
        <v>0</v>
      </c>
      <c r="D28" s="16" t="s">
        <v>23</v>
      </c>
      <c r="E28" s="43" t="s">
        <v>94</v>
      </c>
      <c r="F28" s="44"/>
      <c r="G28" s="41">
        <v>0.1</v>
      </c>
      <c r="H28" s="19">
        <v>11003.5</v>
      </c>
      <c r="I28" s="39" t="s">
        <v>92</v>
      </c>
      <c r="J28" s="21" t="s">
        <v>90</v>
      </c>
      <c r="K28" s="21" t="s">
        <v>31</v>
      </c>
    </row>
    <row r="29" spans="1:11" ht="63.75" x14ac:dyDescent="0.2">
      <c r="A29" s="16">
        <v>36917</v>
      </c>
      <c r="B29" s="17">
        <v>90306</v>
      </c>
      <c r="C29" s="17">
        <v>0</v>
      </c>
      <c r="D29" s="16" t="s">
        <v>23</v>
      </c>
      <c r="E29" s="43" t="s">
        <v>94</v>
      </c>
      <c r="F29" s="44"/>
      <c r="G29" s="41">
        <v>0.1</v>
      </c>
      <c r="H29" s="19">
        <v>9030.6</v>
      </c>
      <c r="I29" s="39" t="s">
        <v>92</v>
      </c>
      <c r="J29" s="21" t="s">
        <v>90</v>
      </c>
      <c r="K29" s="21" t="s">
        <v>32</v>
      </c>
    </row>
    <row r="30" spans="1:11" ht="38.25" x14ac:dyDescent="0.2">
      <c r="A30" s="16">
        <v>36827</v>
      </c>
      <c r="B30" s="17">
        <v>300000</v>
      </c>
      <c r="C30" s="17">
        <v>0</v>
      </c>
      <c r="D30" s="16" t="s">
        <v>20</v>
      </c>
      <c r="E30" s="43" t="s">
        <v>94</v>
      </c>
      <c r="F30" s="44"/>
      <c r="G30" s="41">
        <v>0.1</v>
      </c>
      <c r="H30" s="19">
        <v>30000</v>
      </c>
      <c r="I30" s="39" t="s">
        <v>92</v>
      </c>
      <c r="J30" s="21" t="s">
        <v>90</v>
      </c>
      <c r="K30" s="21" t="s">
        <v>7</v>
      </c>
    </row>
    <row r="31" spans="1:11" ht="63.75" x14ac:dyDescent="0.2">
      <c r="A31" s="16">
        <v>35881</v>
      </c>
      <c r="B31" s="17">
        <v>58030</v>
      </c>
      <c r="C31" s="17">
        <v>0</v>
      </c>
      <c r="D31" s="16" t="s">
        <v>3</v>
      </c>
      <c r="E31" s="43" t="s">
        <v>54</v>
      </c>
      <c r="F31" s="44"/>
      <c r="G31" s="41">
        <v>1</v>
      </c>
      <c r="H31" s="19">
        <v>58030</v>
      </c>
      <c r="I31" s="39" t="s">
        <v>108</v>
      </c>
      <c r="J31" s="21" t="s">
        <v>90</v>
      </c>
      <c r="K31" s="21" t="s">
        <v>105</v>
      </c>
    </row>
    <row r="32" spans="1:11" ht="76.5" x14ac:dyDescent="0.2">
      <c r="A32" s="16">
        <v>36113</v>
      </c>
      <c r="B32" s="17">
        <v>250000</v>
      </c>
      <c r="C32" s="17">
        <v>0</v>
      </c>
      <c r="D32" s="16" t="s">
        <v>5</v>
      </c>
      <c r="E32" s="43" t="s">
        <v>54</v>
      </c>
      <c r="F32" s="44"/>
      <c r="G32" s="41">
        <v>1</v>
      </c>
      <c r="H32" s="19">
        <v>250000</v>
      </c>
      <c r="I32" s="39" t="s">
        <v>92</v>
      </c>
      <c r="J32" s="21" t="s">
        <v>90</v>
      </c>
      <c r="K32" s="21" t="s">
        <v>4</v>
      </c>
    </row>
    <row r="33" spans="1:11" ht="89.25" x14ac:dyDescent="0.2">
      <c r="A33" s="16">
        <v>35529</v>
      </c>
      <c r="B33" s="17">
        <v>43400</v>
      </c>
      <c r="C33" s="17">
        <v>0</v>
      </c>
      <c r="D33" s="16" t="s">
        <v>37</v>
      </c>
      <c r="E33" s="43" t="s">
        <v>57</v>
      </c>
      <c r="F33" s="44"/>
      <c r="G33" s="41">
        <v>0.5</v>
      </c>
      <c r="H33" s="19">
        <v>21700</v>
      </c>
      <c r="I33" s="39" t="s">
        <v>107</v>
      </c>
      <c r="J33" s="21" t="s">
        <v>90</v>
      </c>
      <c r="K33" s="21" t="s">
        <v>8</v>
      </c>
    </row>
    <row r="34" spans="1:11" ht="51" x14ac:dyDescent="0.2">
      <c r="A34" s="16">
        <v>36250</v>
      </c>
      <c r="B34" s="17">
        <v>613652</v>
      </c>
      <c r="C34" s="17">
        <v>0</v>
      </c>
      <c r="D34" s="16" t="s">
        <v>38</v>
      </c>
      <c r="E34" s="43" t="s">
        <v>57</v>
      </c>
      <c r="F34" s="44"/>
      <c r="G34" s="41">
        <v>0.5</v>
      </c>
      <c r="H34" s="19">
        <v>306826</v>
      </c>
      <c r="I34" s="39" t="s">
        <v>107</v>
      </c>
      <c r="J34" s="21" t="s">
        <v>90</v>
      </c>
      <c r="K34" s="21" t="s">
        <v>8</v>
      </c>
    </row>
    <row r="35" spans="1:11" ht="89.25" x14ac:dyDescent="0.2">
      <c r="A35" s="16">
        <v>35525</v>
      </c>
      <c r="B35" s="17">
        <v>43400</v>
      </c>
      <c r="C35" s="17">
        <v>0</v>
      </c>
      <c r="D35" s="16" t="s">
        <v>37</v>
      </c>
      <c r="E35" s="43" t="s">
        <v>57</v>
      </c>
      <c r="F35" s="44"/>
      <c r="G35" s="41">
        <v>0.5</v>
      </c>
      <c r="H35" s="19">
        <v>21700</v>
      </c>
      <c r="I35" s="39" t="s">
        <v>107</v>
      </c>
      <c r="J35" s="21" t="s">
        <v>90</v>
      </c>
      <c r="K35" s="21" t="s">
        <v>8</v>
      </c>
    </row>
    <row r="36" spans="1:11" ht="51" x14ac:dyDescent="0.2">
      <c r="A36" s="16">
        <v>36270</v>
      </c>
      <c r="B36" s="17">
        <v>200000</v>
      </c>
      <c r="C36" s="17">
        <v>0</v>
      </c>
      <c r="D36" s="16" t="s">
        <v>43</v>
      </c>
      <c r="E36" s="43" t="s">
        <v>54</v>
      </c>
      <c r="F36" s="44"/>
      <c r="G36" s="41">
        <v>1</v>
      </c>
      <c r="H36" s="19">
        <v>200000</v>
      </c>
      <c r="I36" s="39" t="s">
        <v>107</v>
      </c>
      <c r="J36" s="21" t="s">
        <v>90</v>
      </c>
      <c r="K36" s="21" t="s">
        <v>8</v>
      </c>
    </row>
    <row r="37" spans="1:11" ht="51" x14ac:dyDescent="0.2">
      <c r="A37" s="16">
        <v>36272</v>
      </c>
      <c r="B37" s="17">
        <v>150000</v>
      </c>
      <c r="C37" s="17">
        <v>0</v>
      </c>
      <c r="D37" s="16" t="s">
        <v>44</v>
      </c>
      <c r="E37" s="43" t="s">
        <v>54</v>
      </c>
      <c r="F37" s="44"/>
      <c r="G37" s="41">
        <v>1</v>
      </c>
      <c r="H37" s="19">
        <v>150000</v>
      </c>
      <c r="I37" s="39" t="s">
        <v>110</v>
      </c>
      <c r="J37" s="21" t="s">
        <v>91</v>
      </c>
      <c r="K37" s="21" t="s">
        <v>8</v>
      </c>
    </row>
    <row r="38" spans="1:11" ht="51" x14ac:dyDescent="0.2">
      <c r="A38" s="16">
        <v>36292</v>
      </c>
      <c r="B38" s="17">
        <v>613652</v>
      </c>
      <c r="C38" s="17">
        <v>0</v>
      </c>
      <c r="D38" s="16" t="s">
        <v>38</v>
      </c>
      <c r="E38" s="43" t="s">
        <v>54</v>
      </c>
      <c r="F38" s="44"/>
      <c r="G38" s="41">
        <v>1</v>
      </c>
      <c r="H38" s="19">
        <v>613652</v>
      </c>
      <c r="I38" s="39" t="s">
        <v>107</v>
      </c>
      <c r="J38" s="21" t="s">
        <v>90</v>
      </c>
      <c r="K38" s="21" t="s">
        <v>8</v>
      </c>
    </row>
    <row r="39" spans="1:11" ht="140.25" x14ac:dyDescent="0.2">
      <c r="A39" s="16">
        <v>36429</v>
      </c>
      <c r="B39" s="17">
        <v>113978</v>
      </c>
      <c r="C39" s="17">
        <v>0</v>
      </c>
      <c r="D39" s="16" t="s">
        <v>45</v>
      </c>
      <c r="E39" s="43" t="s">
        <v>54</v>
      </c>
      <c r="F39" s="44"/>
      <c r="G39" s="41">
        <v>1</v>
      </c>
      <c r="H39" s="19">
        <v>113978</v>
      </c>
      <c r="I39" s="39" t="s">
        <v>110</v>
      </c>
      <c r="J39" s="21" t="s">
        <v>91</v>
      </c>
      <c r="K39" s="21" t="s">
        <v>8</v>
      </c>
    </row>
    <row r="40" spans="1:11" ht="63.75" x14ac:dyDescent="0.2">
      <c r="A40" s="16">
        <v>36482</v>
      </c>
      <c r="B40" s="17">
        <v>2712436</v>
      </c>
      <c r="C40" s="17">
        <v>0</v>
      </c>
      <c r="D40" s="16" t="s">
        <v>46</v>
      </c>
      <c r="E40" s="43" t="s">
        <v>54</v>
      </c>
      <c r="F40" s="44"/>
      <c r="G40" s="41">
        <v>1</v>
      </c>
      <c r="H40" s="19">
        <v>2712436</v>
      </c>
      <c r="I40" s="39" t="s">
        <v>110</v>
      </c>
      <c r="J40" s="21" t="s">
        <v>91</v>
      </c>
      <c r="K40" s="21" t="s">
        <v>8</v>
      </c>
    </row>
    <row r="41" spans="1:11" ht="63.75" x14ac:dyDescent="0.2">
      <c r="A41" s="16">
        <v>36483</v>
      </c>
      <c r="B41" s="17">
        <v>123000</v>
      </c>
      <c r="C41" s="17">
        <v>0</v>
      </c>
      <c r="D41" s="16" t="s">
        <v>47</v>
      </c>
      <c r="E41" s="43" t="s">
        <v>54</v>
      </c>
      <c r="F41" s="44"/>
      <c r="G41" s="41">
        <v>1</v>
      </c>
      <c r="H41" s="19">
        <v>123000</v>
      </c>
      <c r="I41" s="39" t="s">
        <v>110</v>
      </c>
      <c r="J41" s="21" t="s">
        <v>91</v>
      </c>
      <c r="K41" s="21" t="s">
        <v>8</v>
      </c>
    </row>
    <row r="42" spans="1:11" ht="63.75" x14ac:dyDescent="0.2">
      <c r="A42" s="16">
        <v>36484</v>
      </c>
      <c r="B42" s="17">
        <v>2700000</v>
      </c>
      <c r="C42" s="17">
        <v>0</v>
      </c>
      <c r="D42" s="16" t="s">
        <v>48</v>
      </c>
      <c r="E42" s="43" t="s">
        <v>54</v>
      </c>
      <c r="F42" s="44"/>
      <c r="G42" s="41">
        <v>1</v>
      </c>
      <c r="H42" s="19">
        <v>2700000</v>
      </c>
      <c r="I42" s="39" t="s">
        <v>110</v>
      </c>
      <c r="J42" s="21" t="s">
        <v>91</v>
      </c>
      <c r="K42" s="21" t="s">
        <v>8</v>
      </c>
    </row>
    <row r="43" spans="1:11" ht="51" x14ac:dyDescent="0.2">
      <c r="A43" s="16">
        <v>36281</v>
      </c>
      <c r="B43" s="17">
        <v>40509</v>
      </c>
      <c r="C43" s="17">
        <v>0</v>
      </c>
      <c r="D43" s="16" t="s">
        <v>49</v>
      </c>
      <c r="E43" s="43" t="s">
        <v>54</v>
      </c>
      <c r="F43" s="44"/>
      <c r="G43" s="41">
        <v>1</v>
      </c>
      <c r="H43" s="19">
        <v>40509</v>
      </c>
      <c r="I43" s="39" t="s">
        <v>109</v>
      </c>
      <c r="J43" s="21" t="s">
        <v>90</v>
      </c>
      <c r="K43" s="21" t="s">
        <v>6</v>
      </c>
    </row>
    <row r="44" spans="1:11" ht="63.75" x14ac:dyDescent="0.2">
      <c r="A44" s="16">
        <v>36271</v>
      </c>
      <c r="B44" s="17">
        <v>102994</v>
      </c>
      <c r="C44" s="17">
        <v>0</v>
      </c>
      <c r="D44" s="16" t="s">
        <v>50</v>
      </c>
      <c r="E44" s="43" t="s">
        <v>94</v>
      </c>
      <c r="F44" s="44"/>
      <c r="G44" s="41">
        <v>0.1</v>
      </c>
      <c r="H44" s="19">
        <v>10299.400000000001</v>
      </c>
      <c r="I44" s="39" t="s">
        <v>108</v>
      </c>
      <c r="J44" s="21" t="s">
        <v>90</v>
      </c>
      <c r="K44" s="21" t="s">
        <v>106</v>
      </c>
    </row>
    <row r="45" spans="1:11" ht="51" x14ac:dyDescent="0.2">
      <c r="A45" s="16">
        <v>36342</v>
      </c>
      <c r="B45" s="17">
        <v>617964</v>
      </c>
      <c r="C45" s="17">
        <v>0</v>
      </c>
      <c r="D45" s="16" t="s">
        <v>52</v>
      </c>
      <c r="E45" s="43" t="s">
        <v>54</v>
      </c>
      <c r="F45" s="44"/>
      <c r="G45" s="41">
        <v>1</v>
      </c>
      <c r="H45" s="19">
        <v>617964</v>
      </c>
      <c r="I45" s="39" t="s">
        <v>110</v>
      </c>
      <c r="J45" s="21" t="s">
        <v>91</v>
      </c>
      <c r="K45" s="21" t="s">
        <v>106</v>
      </c>
    </row>
    <row r="46" spans="1:11" x14ac:dyDescent="0.2">
      <c r="A46" s="16">
        <v>37246</v>
      </c>
      <c r="B46" s="17">
        <v>188017</v>
      </c>
      <c r="C46" s="17">
        <v>0</v>
      </c>
      <c r="D46" s="16" t="s">
        <v>61</v>
      </c>
      <c r="E46" s="43" t="s">
        <v>54</v>
      </c>
      <c r="F46" s="44"/>
      <c r="G46" s="41">
        <v>1</v>
      </c>
      <c r="H46" s="19">
        <v>188017</v>
      </c>
      <c r="I46" s="39" t="s">
        <v>92</v>
      </c>
      <c r="J46" s="21" t="s">
        <v>90</v>
      </c>
      <c r="K46" s="21" t="s">
        <v>60</v>
      </c>
    </row>
    <row r="47" spans="1:11" ht="51" x14ac:dyDescent="0.2">
      <c r="A47" s="16">
        <v>37220</v>
      </c>
      <c r="B47" s="17">
        <v>147812</v>
      </c>
      <c r="C47" s="17">
        <v>143159</v>
      </c>
      <c r="D47" s="16" t="s">
        <v>36</v>
      </c>
      <c r="E47" s="43" t="s">
        <v>54</v>
      </c>
      <c r="F47" s="44"/>
      <c r="G47" s="41">
        <v>1</v>
      </c>
      <c r="H47" s="19">
        <v>147812</v>
      </c>
      <c r="I47" s="39" t="s">
        <v>92</v>
      </c>
      <c r="J47" s="21" t="s">
        <v>90</v>
      </c>
      <c r="K47" s="21" t="s">
        <v>60</v>
      </c>
    </row>
    <row r="48" spans="1:11" ht="51" x14ac:dyDescent="0.2">
      <c r="A48" s="16">
        <v>37228</v>
      </c>
      <c r="B48" s="17">
        <v>88726</v>
      </c>
      <c r="C48" s="17">
        <v>30600</v>
      </c>
      <c r="D48" s="16" t="s">
        <v>35</v>
      </c>
      <c r="E48" s="43" t="s">
        <v>54</v>
      </c>
      <c r="F48" s="44"/>
      <c r="G48" s="41">
        <v>1</v>
      </c>
      <c r="H48" s="19">
        <v>88726</v>
      </c>
      <c r="I48" s="39" t="s">
        <v>92</v>
      </c>
      <c r="J48" s="21" t="s">
        <v>90</v>
      </c>
      <c r="K48" s="21" t="s">
        <v>60</v>
      </c>
    </row>
    <row r="49" spans="1:11" ht="51" x14ac:dyDescent="0.2">
      <c r="A49" s="16">
        <v>37239</v>
      </c>
      <c r="B49" s="17">
        <v>712456</v>
      </c>
      <c r="C49" s="17">
        <v>0</v>
      </c>
      <c r="D49" s="16" t="s">
        <v>21</v>
      </c>
      <c r="E49" s="43" t="s">
        <v>54</v>
      </c>
      <c r="F49" s="44"/>
      <c r="G49" s="41">
        <v>1</v>
      </c>
      <c r="H49" s="19">
        <v>712456</v>
      </c>
      <c r="I49" s="39" t="s">
        <v>114</v>
      </c>
      <c r="J49" s="21" t="s">
        <v>90</v>
      </c>
      <c r="K49" s="21" t="s">
        <v>60</v>
      </c>
    </row>
    <row r="50" spans="1:11" ht="25.5" x14ac:dyDescent="0.2">
      <c r="A50" s="16">
        <v>37253</v>
      </c>
      <c r="B50" s="17">
        <v>219943</v>
      </c>
      <c r="C50" s="17">
        <v>0</v>
      </c>
      <c r="D50" s="20" t="s">
        <v>62</v>
      </c>
      <c r="E50" s="43" t="s">
        <v>54</v>
      </c>
      <c r="F50" s="44"/>
      <c r="G50" s="41">
        <v>1</v>
      </c>
      <c r="H50" s="19">
        <v>219943</v>
      </c>
      <c r="I50" s="39" t="s">
        <v>92</v>
      </c>
      <c r="J50" s="21" t="s">
        <v>90</v>
      </c>
      <c r="K50" s="21" t="s">
        <v>60</v>
      </c>
    </row>
    <row r="51" spans="1:11" ht="51" x14ac:dyDescent="0.2">
      <c r="A51" s="16">
        <v>37314</v>
      </c>
      <c r="B51" s="17">
        <v>127055</v>
      </c>
      <c r="C51" s="17">
        <v>0</v>
      </c>
      <c r="D51" s="16" t="s">
        <v>63</v>
      </c>
      <c r="E51" s="43" t="s">
        <v>57</v>
      </c>
      <c r="F51" s="44"/>
      <c r="G51" s="41">
        <v>0.5</v>
      </c>
      <c r="H51" s="19">
        <v>63527.5</v>
      </c>
      <c r="I51" s="39" t="s">
        <v>110</v>
      </c>
      <c r="J51" s="21" t="s">
        <v>91</v>
      </c>
      <c r="K51" s="21" t="s">
        <v>8</v>
      </c>
    </row>
    <row r="52" spans="1:11" ht="38.25" x14ac:dyDescent="0.2">
      <c r="A52" s="16">
        <v>37271</v>
      </c>
      <c r="B52" s="17">
        <v>88350</v>
      </c>
      <c r="C52" s="17">
        <v>0</v>
      </c>
      <c r="D52" s="20" t="s">
        <v>64</v>
      </c>
      <c r="E52" s="43" t="s">
        <v>57</v>
      </c>
      <c r="F52" s="44"/>
      <c r="G52" s="41">
        <v>0.5</v>
      </c>
      <c r="H52" s="19">
        <v>44175</v>
      </c>
      <c r="I52" s="39" t="s">
        <v>110</v>
      </c>
      <c r="J52" s="21" t="s">
        <v>91</v>
      </c>
      <c r="K52" s="21" t="s">
        <v>8</v>
      </c>
    </row>
    <row r="53" spans="1:11" x14ac:dyDescent="0.2">
      <c r="A53" s="18"/>
      <c r="B53" s="21"/>
      <c r="C53" s="21"/>
      <c r="D53" s="18" t="s">
        <v>96</v>
      </c>
      <c r="E53" s="18" t="s">
        <v>65</v>
      </c>
      <c r="F53" s="22">
        <v>2000000</v>
      </c>
      <c r="G53" s="41">
        <v>0.5</v>
      </c>
      <c r="H53" s="23">
        <f t="shared" ref="H53:H70" si="0">SUM(F53*G53)</f>
        <v>1000000</v>
      </c>
      <c r="I53" s="21" t="s">
        <v>109</v>
      </c>
      <c r="J53" s="21" t="s">
        <v>90</v>
      </c>
      <c r="K53" s="21" t="s">
        <v>6</v>
      </c>
    </row>
    <row r="54" spans="1:11" x14ac:dyDescent="0.2">
      <c r="A54" s="18"/>
      <c r="B54" s="21"/>
      <c r="C54" s="21"/>
      <c r="D54" s="18" t="s">
        <v>96</v>
      </c>
      <c r="E54" s="18" t="s">
        <v>66</v>
      </c>
      <c r="F54" s="22">
        <v>350000</v>
      </c>
      <c r="G54" s="41">
        <v>1</v>
      </c>
      <c r="H54" s="23">
        <f t="shared" si="0"/>
        <v>350000</v>
      </c>
      <c r="I54" s="21" t="s">
        <v>110</v>
      </c>
      <c r="J54" s="21" t="s">
        <v>91</v>
      </c>
      <c r="K54" s="21" t="s">
        <v>104</v>
      </c>
    </row>
    <row r="55" spans="1:11" x14ac:dyDescent="0.2">
      <c r="A55" s="18"/>
      <c r="B55" s="21"/>
      <c r="C55" s="21"/>
      <c r="D55" s="18" t="s">
        <v>96</v>
      </c>
      <c r="E55" s="18" t="s">
        <v>67</v>
      </c>
      <c r="F55" s="22">
        <v>1000000</v>
      </c>
      <c r="G55" s="41">
        <v>1</v>
      </c>
      <c r="H55" s="23">
        <f t="shared" si="0"/>
        <v>1000000</v>
      </c>
      <c r="I55" s="21" t="s">
        <v>110</v>
      </c>
      <c r="J55" s="21" t="s">
        <v>91</v>
      </c>
      <c r="K55" s="21" t="s">
        <v>6</v>
      </c>
    </row>
    <row r="56" spans="1:11" x14ac:dyDescent="0.2">
      <c r="A56" s="18"/>
      <c r="B56" s="21"/>
      <c r="C56" s="21"/>
      <c r="D56" s="18" t="s">
        <v>96</v>
      </c>
      <c r="E56" s="18" t="s">
        <v>68</v>
      </c>
      <c r="F56" s="22">
        <v>200000</v>
      </c>
      <c r="G56" s="41">
        <v>0.1</v>
      </c>
      <c r="H56" s="23">
        <f t="shared" si="0"/>
        <v>20000</v>
      </c>
      <c r="I56" s="21" t="s">
        <v>108</v>
      </c>
      <c r="J56" s="21" t="s">
        <v>90</v>
      </c>
      <c r="K56" s="21" t="s">
        <v>105</v>
      </c>
    </row>
    <row r="57" spans="1:11" x14ac:dyDescent="0.2">
      <c r="A57" s="18"/>
      <c r="B57" s="21"/>
      <c r="C57" s="21"/>
      <c r="D57" s="18" t="s">
        <v>96</v>
      </c>
      <c r="E57" s="18" t="s">
        <v>69</v>
      </c>
      <c r="F57" s="22">
        <v>1800000</v>
      </c>
      <c r="G57" s="41">
        <v>1</v>
      </c>
      <c r="H57" s="23">
        <f t="shared" si="0"/>
        <v>1800000</v>
      </c>
      <c r="I57" s="21" t="s">
        <v>109</v>
      </c>
      <c r="J57" s="21" t="s">
        <v>90</v>
      </c>
      <c r="K57" s="21" t="s">
        <v>6</v>
      </c>
    </row>
    <row r="58" spans="1:11" x14ac:dyDescent="0.2">
      <c r="A58" s="18"/>
      <c r="B58" s="21"/>
      <c r="C58" s="21"/>
      <c r="D58" s="18" t="s">
        <v>96</v>
      </c>
      <c r="E58" s="18" t="s">
        <v>70</v>
      </c>
      <c r="F58" s="22">
        <v>0</v>
      </c>
      <c r="G58" s="41">
        <v>1</v>
      </c>
      <c r="H58" s="23">
        <f t="shared" si="0"/>
        <v>0</v>
      </c>
      <c r="I58" s="21" t="s">
        <v>110</v>
      </c>
      <c r="J58" s="21" t="s">
        <v>91</v>
      </c>
      <c r="K58" s="21" t="s">
        <v>6</v>
      </c>
    </row>
    <row r="59" spans="1:11" x14ac:dyDescent="0.2">
      <c r="A59" s="18"/>
      <c r="B59" s="21"/>
      <c r="C59" s="21"/>
      <c r="D59" s="18" t="s">
        <v>96</v>
      </c>
      <c r="E59" s="18" t="s">
        <v>71</v>
      </c>
      <c r="F59" s="22">
        <v>900000</v>
      </c>
      <c r="G59" s="41">
        <v>0.1</v>
      </c>
      <c r="H59" s="23">
        <f t="shared" si="0"/>
        <v>90000</v>
      </c>
      <c r="I59" s="21" t="s">
        <v>108</v>
      </c>
      <c r="J59" s="21" t="s">
        <v>90</v>
      </c>
      <c r="K59" s="21" t="s">
        <v>105</v>
      </c>
    </row>
    <row r="60" spans="1:11" x14ac:dyDescent="0.2">
      <c r="A60" s="18"/>
      <c r="B60" s="21"/>
      <c r="C60" s="21"/>
      <c r="D60" s="18" t="s">
        <v>96</v>
      </c>
      <c r="E60" s="18" t="s">
        <v>72</v>
      </c>
      <c r="F60" s="22">
        <v>20000</v>
      </c>
      <c r="G60" s="41">
        <v>0.1</v>
      </c>
      <c r="H60" s="23">
        <f t="shared" si="0"/>
        <v>2000</v>
      </c>
      <c r="I60" s="21" t="s">
        <v>108</v>
      </c>
      <c r="J60" s="21" t="s">
        <v>90</v>
      </c>
      <c r="K60" s="21" t="s">
        <v>104</v>
      </c>
    </row>
    <row r="61" spans="1:11" x14ac:dyDescent="0.2">
      <c r="A61" s="18"/>
      <c r="B61" s="21"/>
      <c r="C61" s="21"/>
      <c r="D61" s="18" t="s">
        <v>96</v>
      </c>
      <c r="E61" s="18" t="s">
        <v>73</v>
      </c>
      <c r="F61" s="22">
        <v>1781864</v>
      </c>
      <c r="G61" s="41">
        <v>0.1</v>
      </c>
      <c r="H61" s="23">
        <f t="shared" si="0"/>
        <v>178186.40000000002</v>
      </c>
      <c r="I61" s="21" t="s">
        <v>108</v>
      </c>
      <c r="J61" s="21" t="s">
        <v>90</v>
      </c>
      <c r="K61" s="21" t="s">
        <v>8</v>
      </c>
    </row>
    <row r="62" spans="1:11" x14ac:dyDescent="0.2">
      <c r="A62" s="18"/>
      <c r="B62" s="21"/>
      <c r="C62" s="21"/>
      <c r="D62" s="18" t="s">
        <v>96</v>
      </c>
      <c r="E62" s="18" t="s">
        <v>74</v>
      </c>
      <c r="F62" s="22">
        <v>3080000</v>
      </c>
      <c r="G62" s="41">
        <v>1</v>
      </c>
      <c r="H62" s="23">
        <f t="shared" si="0"/>
        <v>3080000</v>
      </c>
      <c r="I62" s="21" t="s">
        <v>110</v>
      </c>
      <c r="J62" s="21" t="s">
        <v>91</v>
      </c>
      <c r="K62" s="21" t="s">
        <v>8</v>
      </c>
    </row>
    <row r="63" spans="1:11" x14ac:dyDescent="0.2">
      <c r="A63" s="18"/>
      <c r="B63" s="21"/>
      <c r="C63" s="21"/>
      <c r="D63" s="18" t="s">
        <v>96</v>
      </c>
      <c r="E63" s="18" t="s">
        <v>75</v>
      </c>
      <c r="F63" s="22">
        <v>900000</v>
      </c>
      <c r="G63" s="41">
        <v>0.1</v>
      </c>
      <c r="H63" s="23">
        <f t="shared" si="0"/>
        <v>90000</v>
      </c>
      <c r="I63" s="21" t="s">
        <v>108</v>
      </c>
      <c r="J63" s="21" t="s">
        <v>90</v>
      </c>
      <c r="K63" s="21" t="s">
        <v>105</v>
      </c>
    </row>
    <row r="64" spans="1:11" x14ac:dyDescent="0.2">
      <c r="A64" s="18"/>
      <c r="B64" s="21"/>
      <c r="C64" s="21"/>
      <c r="D64" s="18" t="s">
        <v>96</v>
      </c>
      <c r="E64" s="18" t="s">
        <v>76</v>
      </c>
      <c r="F64" s="22">
        <v>0</v>
      </c>
      <c r="G64" s="41">
        <v>1</v>
      </c>
      <c r="H64" s="23">
        <f t="shared" si="0"/>
        <v>0</v>
      </c>
      <c r="I64" s="21" t="s">
        <v>107</v>
      </c>
      <c r="J64" s="21" t="s">
        <v>90</v>
      </c>
      <c r="K64" s="21" t="s">
        <v>6</v>
      </c>
    </row>
    <row r="65" spans="1:11" x14ac:dyDescent="0.2">
      <c r="A65" s="18"/>
      <c r="B65" s="21"/>
      <c r="C65" s="21"/>
      <c r="D65" s="18" t="s">
        <v>96</v>
      </c>
      <c r="E65" s="18" t="s">
        <v>77</v>
      </c>
      <c r="F65" s="22">
        <v>900000</v>
      </c>
      <c r="G65" s="41">
        <v>1</v>
      </c>
      <c r="H65" s="23">
        <f t="shared" si="0"/>
        <v>900000</v>
      </c>
      <c r="I65" s="21" t="s">
        <v>108</v>
      </c>
      <c r="J65" s="21" t="s">
        <v>90</v>
      </c>
      <c r="K65" s="21" t="s">
        <v>105</v>
      </c>
    </row>
    <row r="66" spans="1:11" x14ac:dyDescent="0.2">
      <c r="A66" s="18"/>
      <c r="B66" s="21"/>
      <c r="C66" s="21"/>
      <c r="D66" s="18" t="s">
        <v>96</v>
      </c>
      <c r="E66" s="18" t="s">
        <v>78</v>
      </c>
      <c r="F66" s="22">
        <v>24822333</v>
      </c>
      <c r="G66" s="41">
        <v>0.1</v>
      </c>
      <c r="H66" s="23">
        <f t="shared" si="0"/>
        <v>2482233.3000000003</v>
      </c>
      <c r="I66" s="21" t="s">
        <v>108</v>
      </c>
      <c r="J66" s="21" t="s">
        <v>90</v>
      </c>
      <c r="K66" s="21" t="s">
        <v>105</v>
      </c>
    </row>
    <row r="67" spans="1:11" x14ac:dyDescent="0.2">
      <c r="A67" s="18"/>
      <c r="B67" s="21"/>
      <c r="C67" s="21"/>
      <c r="D67" s="18" t="s">
        <v>96</v>
      </c>
      <c r="E67" s="18" t="s">
        <v>79</v>
      </c>
      <c r="F67" s="22">
        <v>1890168</v>
      </c>
      <c r="G67" s="41">
        <v>0.5</v>
      </c>
      <c r="H67" s="23">
        <f t="shared" si="0"/>
        <v>945084</v>
      </c>
      <c r="I67" s="21" t="s">
        <v>108</v>
      </c>
      <c r="J67" s="21" t="s">
        <v>90</v>
      </c>
      <c r="K67" s="21" t="s">
        <v>105</v>
      </c>
    </row>
    <row r="68" spans="1:11" x14ac:dyDescent="0.2">
      <c r="A68" s="18"/>
      <c r="B68" s="21"/>
      <c r="C68" s="21"/>
      <c r="D68" s="18" t="s">
        <v>96</v>
      </c>
      <c r="E68" s="18" t="s">
        <v>80</v>
      </c>
      <c r="F68" s="22">
        <v>1182000</v>
      </c>
      <c r="G68" s="41">
        <v>1</v>
      </c>
      <c r="H68" s="23">
        <f t="shared" si="0"/>
        <v>1182000</v>
      </c>
      <c r="I68" s="21" t="s">
        <v>108</v>
      </c>
      <c r="J68" s="21" t="s">
        <v>90</v>
      </c>
      <c r="K68" s="21" t="s">
        <v>105</v>
      </c>
    </row>
    <row r="69" spans="1:11" x14ac:dyDescent="0.2">
      <c r="A69" s="18"/>
      <c r="B69" s="21"/>
      <c r="C69" s="21"/>
      <c r="D69" s="18" t="s">
        <v>96</v>
      </c>
      <c r="E69" s="18" t="s">
        <v>81</v>
      </c>
      <c r="F69" s="22">
        <v>5000000</v>
      </c>
      <c r="G69" s="41">
        <v>1</v>
      </c>
      <c r="H69" s="23">
        <f t="shared" si="0"/>
        <v>5000000</v>
      </c>
      <c r="I69" s="21" t="s">
        <v>108</v>
      </c>
      <c r="J69" s="21" t="s">
        <v>90</v>
      </c>
      <c r="K69" s="21" t="s">
        <v>105</v>
      </c>
    </row>
    <row r="70" spans="1:11" x14ac:dyDescent="0.2">
      <c r="A70" s="18"/>
      <c r="B70" s="21"/>
      <c r="C70" s="21"/>
      <c r="D70" s="18" t="s">
        <v>96</v>
      </c>
      <c r="E70" s="18" t="s">
        <v>82</v>
      </c>
      <c r="F70" s="22">
        <v>1200000</v>
      </c>
      <c r="G70" s="41">
        <v>0.1</v>
      </c>
      <c r="H70" s="23">
        <f t="shared" si="0"/>
        <v>120000</v>
      </c>
      <c r="I70" s="21" t="s">
        <v>108</v>
      </c>
      <c r="J70" s="21" t="s">
        <v>90</v>
      </c>
      <c r="K70" s="21" t="s">
        <v>105</v>
      </c>
    </row>
    <row r="71" spans="1:11" x14ac:dyDescent="0.2">
      <c r="A71" s="18"/>
      <c r="B71" s="21"/>
      <c r="C71" s="21"/>
      <c r="D71" s="18" t="s">
        <v>96</v>
      </c>
      <c r="E71" s="18" t="s">
        <v>83</v>
      </c>
      <c r="F71" s="22">
        <v>100000</v>
      </c>
      <c r="G71" s="41">
        <v>0</v>
      </c>
      <c r="H71" s="23">
        <v>0</v>
      </c>
      <c r="I71" s="21" t="s">
        <v>108</v>
      </c>
      <c r="J71" s="21"/>
      <c r="K71" s="21" t="s">
        <v>105</v>
      </c>
    </row>
    <row r="72" spans="1:11" x14ac:dyDescent="0.2">
      <c r="A72" s="18"/>
      <c r="B72" s="21"/>
      <c r="C72" s="21"/>
      <c r="D72" s="18" t="s">
        <v>96</v>
      </c>
      <c r="E72" s="18" t="s">
        <v>84</v>
      </c>
      <c r="F72" s="22">
        <v>1628000</v>
      </c>
      <c r="G72" s="41">
        <v>0.1</v>
      </c>
      <c r="H72" s="23">
        <f>SUM(F72*G72)</f>
        <v>162800</v>
      </c>
      <c r="I72" s="21" t="s">
        <v>108</v>
      </c>
      <c r="J72" s="21" t="s">
        <v>90</v>
      </c>
      <c r="K72" s="21" t="s">
        <v>105</v>
      </c>
    </row>
    <row r="73" spans="1:11" x14ac:dyDescent="0.2">
      <c r="A73" s="18"/>
      <c r="B73" s="21"/>
      <c r="C73" s="21"/>
      <c r="D73" s="18" t="s">
        <v>96</v>
      </c>
      <c r="E73" s="18" t="s">
        <v>85</v>
      </c>
      <c r="F73" s="22">
        <v>1787000</v>
      </c>
      <c r="G73" s="41">
        <v>1</v>
      </c>
      <c r="H73" s="23">
        <f>SUM(F73*G73)</f>
        <v>1787000</v>
      </c>
      <c r="I73" s="21" t="s">
        <v>108</v>
      </c>
      <c r="J73" s="21" t="s">
        <v>90</v>
      </c>
      <c r="K73" s="21" t="s">
        <v>105</v>
      </c>
    </row>
    <row r="74" spans="1:11" x14ac:dyDescent="0.2">
      <c r="A74" s="18"/>
      <c r="B74" s="21"/>
      <c r="C74" s="21"/>
      <c r="D74" s="18" t="s">
        <v>96</v>
      </c>
      <c r="E74" s="18" t="s">
        <v>86</v>
      </c>
      <c r="F74" s="22">
        <v>121379888</v>
      </c>
      <c r="G74" s="41">
        <v>1</v>
      </c>
      <c r="H74" s="23">
        <f>SUM(F74*G74)</f>
        <v>121379888</v>
      </c>
      <c r="I74" s="21" t="s">
        <v>110</v>
      </c>
      <c r="J74" s="21" t="s">
        <v>91</v>
      </c>
      <c r="K74" s="21" t="s">
        <v>8</v>
      </c>
    </row>
    <row r="75" spans="1:11" x14ac:dyDescent="0.2">
      <c r="A75" s="18"/>
      <c r="B75" s="21"/>
      <c r="C75" s="21"/>
      <c r="D75" s="18" t="s">
        <v>96</v>
      </c>
      <c r="E75" s="18" t="s">
        <v>87</v>
      </c>
      <c r="F75" s="22">
        <v>3449000</v>
      </c>
      <c r="G75" s="41">
        <v>0.1</v>
      </c>
      <c r="H75" s="23">
        <f>SUM(F75*G75)</f>
        <v>344900</v>
      </c>
      <c r="I75" s="21" t="s">
        <v>108</v>
      </c>
      <c r="J75" s="21" t="s">
        <v>90</v>
      </c>
      <c r="K75" s="21" t="s">
        <v>105</v>
      </c>
    </row>
    <row r="76" spans="1:11" x14ac:dyDescent="0.2">
      <c r="A76" s="18"/>
      <c r="B76" s="21"/>
      <c r="C76" s="21"/>
      <c r="D76" s="18" t="s">
        <v>96</v>
      </c>
      <c r="E76" s="18" t="s">
        <v>88</v>
      </c>
      <c r="F76" s="22">
        <v>500000</v>
      </c>
      <c r="G76" s="41">
        <v>0.1</v>
      </c>
      <c r="H76" s="23">
        <f>SUM(F76*G76)</f>
        <v>50000</v>
      </c>
      <c r="I76" s="21" t="s">
        <v>108</v>
      </c>
      <c r="J76" s="21" t="s">
        <v>90</v>
      </c>
      <c r="K76" s="21" t="s">
        <v>105</v>
      </c>
    </row>
    <row r="77" spans="1:11" ht="25.5" x14ac:dyDescent="0.2">
      <c r="A77" s="24">
        <v>35504</v>
      </c>
      <c r="B77" s="25">
        <v>-55000</v>
      </c>
      <c r="C77" s="21"/>
      <c r="D77" s="20" t="s">
        <v>111</v>
      </c>
      <c r="E77" s="43" t="s">
        <v>55</v>
      </c>
      <c r="F77" s="44"/>
      <c r="G77" s="42">
        <v>0.5</v>
      </c>
      <c r="H77" s="26">
        <v>-27500</v>
      </c>
      <c r="I77" s="39" t="s">
        <v>107</v>
      </c>
      <c r="J77" s="21" t="s">
        <v>91</v>
      </c>
      <c r="K77" s="21" t="s">
        <v>8</v>
      </c>
    </row>
    <row r="78" spans="1:11" ht="25.5" x14ac:dyDescent="0.2">
      <c r="A78" s="24">
        <v>36574</v>
      </c>
      <c r="B78" s="25">
        <v>-79526</v>
      </c>
      <c r="C78" s="21"/>
      <c r="D78" s="20" t="s">
        <v>112</v>
      </c>
      <c r="E78" s="43" t="s">
        <v>55</v>
      </c>
      <c r="F78" s="44"/>
      <c r="G78" s="42">
        <v>0.5</v>
      </c>
      <c r="H78" s="26">
        <v>-39763</v>
      </c>
      <c r="I78" s="21" t="s">
        <v>110</v>
      </c>
      <c r="J78" s="21" t="s">
        <v>91</v>
      </c>
      <c r="K78" s="21" t="s">
        <v>104</v>
      </c>
    </row>
    <row r="79" spans="1:11" ht="25.5" x14ac:dyDescent="0.2">
      <c r="A79" s="24">
        <v>37230</v>
      </c>
      <c r="B79" s="25">
        <v>-59940</v>
      </c>
      <c r="C79" s="21"/>
      <c r="D79" s="20" t="s">
        <v>113</v>
      </c>
      <c r="E79" s="53" t="s">
        <v>54</v>
      </c>
      <c r="F79" s="54"/>
      <c r="G79" s="42">
        <v>1</v>
      </c>
      <c r="H79" s="26">
        <v>-59940</v>
      </c>
      <c r="I79" s="39" t="s">
        <v>107</v>
      </c>
      <c r="J79" s="21" t="s">
        <v>90</v>
      </c>
      <c r="K79" s="21" t="s">
        <v>60</v>
      </c>
    </row>
    <row r="82" spans="7:8" ht="13.5" thickBot="1" x14ac:dyDescent="0.25"/>
    <row r="83" spans="7:8" x14ac:dyDescent="0.2">
      <c r="G83" s="7" t="s">
        <v>97</v>
      </c>
      <c r="H83" s="13">
        <f>SUM(H53:H76)</f>
        <v>141964091.69999999</v>
      </c>
    </row>
    <row r="84" spans="7:8" x14ac:dyDescent="0.2">
      <c r="G84" s="8" t="s">
        <v>98</v>
      </c>
      <c r="H84" s="14">
        <f>SUM(H2:H52)+H90</f>
        <v>10890270.700000001</v>
      </c>
    </row>
    <row r="85" spans="7:8" ht="13.5" thickBot="1" x14ac:dyDescent="0.25">
      <c r="G85" s="9" t="s">
        <v>99</v>
      </c>
      <c r="H85" s="15">
        <f>SUM(H83:H84)</f>
        <v>152854362.39999998</v>
      </c>
    </row>
    <row r="90" spans="7:8" x14ac:dyDescent="0.2">
      <c r="H90" s="12">
        <f>SUM(H77:H79)</f>
        <v>-127203</v>
      </c>
    </row>
  </sheetData>
  <mergeCells count="55">
    <mergeCell ref="E79:F79"/>
    <mergeCell ref="E49:F49"/>
    <mergeCell ref="E50:F50"/>
    <mergeCell ref="E51:F51"/>
    <mergeCell ref="E52:F52"/>
    <mergeCell ref="E77:F77"/>
    <mergeCell ref="E78:F78"/>
    <mergeCell ref="E48:F48"/>
    <mergeCell ref="E37:F37"/>
    <mergeCell ref="E38:F38"/>
    <mergeCell ref="E39:F39"/>
    <mergeCell ref="E40:F40"/>
    <mergeCell ref="E41:F41"/>
    <mergeCell ref="E42:F42"/>
    <mergeCell ref="E43:F43"/>
    <mergeCell ref="E44:F44"/>
    <mergeCell ref="E45:F45"/>
    <mergeCell ref="E46:F46"/>
    <mergeCell ref="E47:F47"/>
    <mergeCell ref="E36:F36"/>
    <mergeCell ref="E25:F25"/>
    <mergeCell ref="E26:F26"/>
    <mergeCell ref="E27:F27"/>
    <mergeCell ref="E28:F28"/>
    <mergeCell ref="E29:F29"/>
    <mergeCell ref="E30:F30"/>
    <mergeCell ref="E31:F31"/>
    <mergeCell ref="E32:F32"/>
    <mergeCell ref="E33:F33"/>
    <mergeCell ref="E34:F34"/>
    <mergeCell ref="E35:F35"/>
    <mergeCell ref="E24:F24"/>
    <mergeCell ref="E13:F13"/>
    <mergeCell ref="E14:F14"/>
    <mergeCell ref="E15:F15"/>
    <mergeCell ref="E16:F16"/>
    <mergeCell ref="E17:F17"/>
    <mergeCell ref="E18:F18"/>
    <mergeCell ref="E19:F19"/>
    <mergeCell ref="E20:F20"/>
    <mergeCell ref="E21:F21"/>
    <mergeCell ref="E22:F22"/>
    <mergeCell ref="E23:F23"/>
    <mergeCell ref="E12:F12"/>
    <mergeCell ref="E2:F2"/>
    <mergeCell ref="E1:F1"/>
    <mergeCell ref="E3:F3"/>
    <mergeCell ref="E4:F4"/>
    <mergeCell ref="E5:F5"/>
    <mergeCell ref="E6:F6"/>
    <mergeCell ref="E7:F7"/>
    <mergeCell ref="E8:F8"/>
    <mergeCell ref="E9:F9"/>
    <mergeCell ref="E10:F10"/>
    <mergeCell ref="E11:F11"/>
  </mergeCells>
  <conditionalFormatting sqref="E1 E10:E52">
    <cfRule type="containsText" dxfId="5" priority="13" operator="containsText" text="Not CAP-related, remove">
      <formula>NOT(ISERROR(SEARCH("Not CAP-related, remove",E1)))</formula>
    </cfRule>
    <cfRule type="containsText" priority="14" operator="containsText" text="Not CAP-related, remove">
      <formula>NOT(ISERROR(SEARCH("Not CAP-related, remove",E1)))</formula>
    </cfRule>
  </conditionalFormatting>
  <conditionalFormatting sqref="G1:H1">
    <cfRule type="containsText" dxfId="4" priority="9" operator="containsText" text="Not CAP-related, remove">
      <formula>NOT(ISERROR(SEARCH("Not CAP-related, remove",G1)))</formula>
    </cfRule>
    <cfRule type="containsText" priority="10" operator="containsText" text="Not CAP-related, remove">
      <formula>NOT(ISERROR(SEARCH("Not CAP-related, remove",G1)))</formula>
    </cfRule>
  </conditionalFormatting>
  <conditionalFormatting sqref="E11">
    <cfRule type="containsText" dxfId="3" priority="5" operator="containsText" text="Not CAP-related, remove">
      <formula>NOT(ISERROR(SEARCH("Not CAP-related, remove",E11)))</formula>
    </cfRule>
  </conditionalFormatting>
  <conditionalFormatting sqref="E2:E8">
    <cfRule type="containsText" dxfId="2" priority="6" operator="containsText" text="Not CAP-related, remove">
      <formula>NOT(ISERROR(SEARCH("Not CAP-related, remove",E2)))</formula>
    </cfRule>
    <cfRule type="containsText" priority="7" operator="containsText" text="Not CAP-related, remove">
      <formula>NOT(ISERROR(SEARCH("Not CAP-related, remove",E2)))</formula>
    </cfRule>
  </conditionalFormatting>
  <conditionalFormatting sqref="E77">
    <cfRule type="containsText" dxfId="1" priority="3" operator="containsText" text="Not CAP-related, remove">
      <formula>NOT(ISERROR(SEARCH("Not CAP-related, remove",E77)))</formula>
    </cfRule>
    <cfRule type="containsText" priority="4" operator="containsText" text="Not CAP-related, remove">
      <formula>NOT(ISERROR(SEARCH("Not CAP-related, remove",E77)))</formula>
    </cfRule>
  </conditionalFormatting>
  <conditionalFormatting sqref="E78">
    <cfRule type="containsText" dxfId="0" priority="1" operator="containsText" text="Not CAP-related, remove">
      <formula>NOT(ISERROR(SEARCH("Not CAP-related, remove",E78)))</formula>
    </cfRule>
    <cfRule type="containsText" priority="2" operator="containsText" text="Not CAP-related, remove">
      <formula>NOT(ISERROR(SEARCH("Not CAP-related, remove",E78)))</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Summary</vt:lpstr>
      <vt:lpstr>Budget Data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Svehla, Victor</dc:creator>
  <cp:lastModifiedBy>Torres, Roberto C. </cp:lastModifiedBy>
  <cp:lastPrinted>2018-03-27T20:13:28Z</cp:lastPrinted>
  <dcterms:created xsi:type="dcterms:W3CDTF">2018-02-16T19:56:39Z</dcterms:created>
  <dcterms:modified xsi:type="dcterms:W3CDTF">2020-02-06T16:13:58Z</dcterms:modified>
</cp:coreProperties>
</file>